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80" windowWidth="19320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Лист1!$A$3:$O$83</definedName>
    <definedName name="_xlnm.Print_Titles" localSheetId="0">Лист1!$4:$5</definedName>
  </definedNames>
  <calcPr calcId="125725"/>
</workbook>
</file>

<file path=xl/calcChain.xml><?xml version="1.0" encoding="utf-8"?>
<calcChain xmlns="http://schemas.openxmlformats.org/spreadsheetml/2006/main">
  <c r="F8" i="1"/>
  <c r="O71"/>
  <c r="O73"/>
  <c r="O74"/>
  <c r="O75"/>
  <c r="O76"/>
  <c r="O77"/>
  <c r="O78"/>
  <c r="O79"/>
  <c r="O80"/>
  <c r="O61"/>
  <c r="O62"/>
  <c r="O63"/>
  <c r="O64"/>
  <c r="O65"/>
  <c r="O68"/>
  <c r="O58"/>
  <c r="O52"/>
  <c r="O53"/>
  <c r="O54"/>
  <c r="O55"/>
  <c r="O45"/>
  <c r="O46"/>
  <c r="O47"/>
  <c r="O48"/>
  <c r="O38"/>
  <c r="O39"/>
  <c r="O40"/>
  <c r="O41"/>
  <c r="O42"/>
  <c r="O43"/>
  <c r="O29"/>
  <c r="O30"/>
  <c r="O31"/>
  <c r="O32"/>
  <c r="O33"/>
  <c r="O34"/>
  <c r="O35"/>
  <c r="O24"/>
  <c r="O25"/>
  <c r="O14"/>
  <c r="O15"/>
  <c r="O16"/>
  <c r="O18"/>
  <c r="O19"/>
  <c r="O20"/>
  <c r="O21"/>
  <c r="O8"/>
  <c r="O9"/>
  <c r="O10"/>
  <c r="J7"/>
  <c r="N22"/>
  <c r="N83" s="1"/>
  <c r="N82"/>
  <c r="N71"/>
  <c r="N72"/>
  <c r="N73"/>
  <c r="N74"/>
  <c r="N75"/>
  <c r="N76"/>
  <c r="N77"/>
  <c r="N78"/>
  <c r="N79"/>
  <c r="N80"/>
  <c r="N61"/>
  <c r="N62"/>
  <c r="N63"/>
  <c r="N64"/>
  <c r="N65"/>
  <c r="N66"/>
  <c r="N67"/>
  <c r="N68"/>
  <c r="N58"/>
  <c r="N52"/>
  <c r="N53"/>
  <c r="N54"/>
  <c r="N55"/>
  <c r="N46"/>
  <c r="N47"/>
  <c r="N48"/>
  <c r="N49"/>
  <c r="N38"/>
  <c r="N39"/>
  <c r="N40"/>
  <c r="N41"/>
  <c r="N42"/>
  <c r="N43"/>
  <c r="N29"/>
  <c r="N30"/>
  <c r="N31"/>
  <c r="N32"/>
  <c r="N33"/>
  <c r="N34"/>
  <c r="N35"/>
  <c r="N24"/>
  <c r="N25"/>
  <c r="N26"/>
  <c r="N13"/>
  <c r="N14"/>
  <c r="N15"/>
  <c r="N16"/>
  <c r="N17"/>
  <c r="N18"/>
  <c r="N19"/>
  <c r="N20"/>
  <c r="N21"/>
  <c r="N8"/>
  <c r="N9"/>
  <c r="N10"/>
  <c r="M63"/>
  <c r="M68"/>
  <c r="L58"/>
  <c r="I51"/>
  <c r="I52"/>
  <c r="I53"/>
  <c r="I54"/>
  <c r="I55"/>
  <c r="L51"/>
  <c r="L52"/>
  <c r="L53"/>
  <c r="L54"/>
  <c r="L55"/>
  <c r="L45"/>
  <c r="L46"/>
  <c r="L47"/>
  <c r="L48"/>
  <c r="L49"/>
  <c r="I45"/>
  <c r="I46"/>
  <c r="I47"/>
  <c r="I48"/>
  <c r="I49"/>
  <c r="L37"/>
  <c r="L38"/>
  <c r="L39"/>
  <c r="L40"/>
  <c r="L41"/>
  <c r="L42"/>
  <c r="L43"/>
  <c r="L29"/>
  <c r="L30"/>
  <c r="L31"/>
  <c r="L32"/>
  <c r="L33"/>
  <c r="L34"/>
  <c r="L35"/>
  <c r="I29"/>
  <c r="I30"/>
  <c r="I31"/>
  <c r="I32"/>
  <c r="I33"/>
  <c r="I34"/>
  <c r="I35"/>
  <c r="L24"/>
  <c r="L25"/>
  <c r="L26"/>
  <c r="I13"/>
  <c r="I14"/>
  <c r="I15"/>
  <c r="I16"/>
  <c r="I17"/>
  <c r="I18"/>
  <c r="I19"/>
  <c r="I20"/>
  <c r="I21"/>
  <c r="I24"/>
  <c r="I25"/>
  <c r="I26"/>
  <c r="K22"/>
  <c r="H22"/>
  <c r="M26"/>
  <c r="F71"/>
  <c r="F72"/>
  <c r="F73"/>
  <c r="F74"/>
  <c r="F75"/>
  <c r="F76"/>
  <c r="F77"/>
  <c r="F78"/>
  <c r="F79"/>
  <c r="F80"/>
  <c r="F61"/>
  <c r="F62"/>
  <c r="F63"/>
  <c r="F64"/>
  <c r="F65"/>
  <c r="F66"/>
  <c r="F67"/>
  <c r="F68"/>
  <c r="F58"/>
  <c r="F51"/>
  <c r="F52"/>
  <c r="F53"/>
  <c r="F54"/>
  <c r="F55"/>
  <c r="F45"/>
  <c r="F46"/>
  <c r="F47"/>
  <c r="F48"/>
  <c r="F49"/>
  <c r="F37"/>
  <c r="F38"/>
  <c r="F39"/>
  <c r="F40"/>
  <c r="F41"/>
  <c r="F42"/>
  <c r="F43"/>
  <c r="F29"/>
  <c r="F30"/>
  <c r="F31"/>
  <c r="F32"/>
  <c r="F33"/>
  <c r="F34"/>
  <c r="F35"/>
  <c r="F24"/>
  <c r="F25"/>
  <c r="F9"/>
  <c r="F10"/>
  <c r="F13"/>
  <c r="F14"/>
  <c r="F15"/>
  <c r="F16"/>
  <c r="F17"/>
  <c r="F18"/>
  <c r="F19"/>
  <c r="F20"/>
  <c r="F21"/>
  <c r="G7"/>
  <c r="E23"/>
  <c r="E24"/>
  <c r="E25"/>
  <c r="E28"/>
  <c r="E29"/>
  <c r="E30"/>
  <c r="E31"/>
  <c r="E32"/>
  <c r="E33"/>
  <c r="E34"/>
  <c r="E35"/>
  <c r="E37"/>
  <c r="E38"/>
  <c r="E39"/>
  <c r="E40"/>
  <c r="E41"/>
  <c r="E42"/>
  <c r="E43"/>
  <c r="E45"/>
  <c r="E46"/>
  <c r="E47"/>
  <c r="E48"/>
  <c r="E49"/>
  <c r="E51"/>
  <c r="E52"/>
  <c r="E53"/>
  <c r="E54"/>
  <c r="E55"/>
  <c r="E57"/>
  <c r="E58"/>
  <c r="E60"/>
  <c r="E61"/>
  <c r="E62"/>
  <c r="E63"/>
  <c r="E64"/>
  <c r="E65"/>
  <c r="E66"/>
  <c r="E67"/>
  <c r="E68"/>
  <c r="E70"/>
  <c r="E71"/>
  <c r="E72"/>
  <c r="E73"/>
  <c r="E74"/>
  <c r="E75"/>
  <c r="E76"/>
  <c r="E77"/>
  <c r="E78"/>
  <c r="E79"/>
  <c r="E80"/>
  <c r="E82"/>
  <c r="E13"/>
  <c r="E14"/>
  <c r="E15"/>
  <c r="E16"/>
  <c r="E17"/>
  <c r="E18"/>
  <c r="E19"/>
  <c r="E20"/>
  <c r="E21"/>
  <c r="E12"/>
  <c r="E7"/>
  <c r="E8"/>
  <c r="E9"/>
  <c r="E10"/>
  <c r="I72"/>
  <c r="J72"/>
  <c r="J17"/>
  <c r="K27"/>
  <c r="H27"/>
  <c r="D27"/>
  <c r="E27" s="1"/>
  <c r="C27"/>
  <c r="L82"/>
  <c r="I82"/>
  <c r="I81" s="1"/>
  <c r="F82"/>
  <c r="F81" s="1"/>
  <c r="N81"/>
  <c r="L81"/>
  <c r="K81"/>
  <c r="H81"/>
  <c r="D81"/>
  <c r="E81" s="1"/>
  <c r="C81"/>
  <c r="N70"/>
  <c r="L71"/>
  <c r="L73"/>
  <c r="L74"/>
  <c r="L75"/>
  <c r="L76"/>
  <c r="L77"/>
  <c r="L78"/>
  <c r="L79"/>
  <c r="L80"/>
  <c r="L70"/>
  <c r="I71"/>
  <c r="I73"/>
  <c r="I74"/>
  <c r="I75"/>
  <c r="I76"/>
  <c r="I77"/>
  <c r="I78"/>
  <c r="I79"/>
  <c r="I80"/>
  <c r="I70"/>
  <c r="F70"/>
  <c r="L69"/>
  <c r="K69"/>
  <c r="H69"/>
  <c r="D69"/>
  <c r="E69" s="1"/>
  <c r="C69"/>
  <c r="N60"/>
  <c r="L61"/>
  <c r="L62"/>
  <c r="L63"/>
  <c r="L64"/>
  <c r="L65"/>
  <c r="L66"/>
  <c r="L67"/>
  <c r="L68"/>
  <c r="L60"/>
  <c r="I61"/>
  <c r="I62"/>
  <c r="I63"/>
  <c r="I64"/>
  <c r="I65"/>
  <c r="I66"/>
  <c r="I67"/>
  <c r="I68"/>
  <c r="I60"/>
  <c r="F60"/>
  <c r="K59"/>
  <c r="H59"/>
  <c r="D59"/>
  <c r="E59" s="1"/>
  <c r="C59"/>
  <c r="N57"/>
  <c r="L57"/>
  <c r="I58"/>
  <c r="I57"/>
  <c r="F57"/>
  <c r="F56" s="1"/>
  <c r="K56"/>
  <c r="H56"/>
  <c r="D56"/>
  <c r="E56" s="1"/>
  <c r="C56"/>
  <c r="N51"/>
  <c r="L50"/>
  <c r="K50"/>
  <c r="H50"/>
  <c r="D50"/>
  <c r="E50" s="1"/>
  <c r="C50"/>
  <c r="N45"/>
  <c r="K44"/>
  <c r="H44"/>
  <c r="D44"/>
  <c r="E44" s="1"/>
  <c r="C44"/>
  <c r="N37"/>
  <c r="I37"/>
  <c r="I38"/>
  <c r="I39"/>
  <c r="I40"/>
  <c r="I41"/>
  <c r="I42"/>
  <c r="I43"/>
  <c r="K36"/>
  <c r="H36"/>
  <c r="D36"/>
  <c r="E36" s="1"/>
  <c r="C36"/>
  <c r="N28"/>
  <c r="L28"/>
  <c r="I28"/>
  <c r="F28"/>
  <c r="N23"/>
  <c r="L23"/>
  <c r="L22" s="1"/>
  <c r="I23"/>
  <c r="I22" s="1"/>
  <c r="F23"/>
  <c r="F22" s="1"/>
  <c r="D22"/>
  <c r="E22" s="1"/>
  <c r="C22"/>
  <c r="N12"/>
  <c r="L13"/>
  <c r="L14"/>
  <c r="L15"/>
  <c r="L16"/>
  <c r="L18"/>
  <c r="L19"/>
  <c r="L20"/>
  <c r="L21"/>
  <c r="L12"/>
  <c r="K11"/>
  <c r="I12"/>
  <c r="H11"/>
  <c r="M11" s="1"/>
  <c r="F12"/>
  <c r="D11"/>
  <c r="E11" s="1"/>
  <c r="C11"/>
  <c r="N7"/>
  <c r="L8"/>
  <c r="L9"/>
  <c r="L10"/>
  <c r="L7"/>
  <c r="K6"/>
  <c r="K83" s="1"/>
  <c r="I8"/>
  <c r="I9"/>
  <c r="I10"/>
  <c r="I7"/>
  <c r="H6"/>
  <c r="H83" s="1"/>
  <c r="F7"/>
  <c r="F6" s="1"/>
  <c r="D6"/>
  <c r="D83" s="1"/>
  <c r="C6"/>
  <c r="O11"/>
  <c r="O12"/>
  <c r="O22"/>
  <c r="O23"/>
  <c r="O27"/>
  <c r="O28"/>
  <c r="O36"/>
  <c r="O37"/>
  <c r="O44"/>
  <c r="O49"/>
  <c r="O50"/>
  <c r="O51"/>
  <c r="O56"/>
  <c r="O57"/>
  <c r="O59"/>
  <c r="O60"/>
  <c r="O69"/>
  <c r="O70"/>
  <c r="O81"/>
  <c r="O82"/>
  <c r="O6"/>
  <c r="O7"/>
  <c r="N36"/>
  <c r="N44"/>
  <c r="N50"/>
  <c r="N56"/>
  <c r="N69"/>
  <c r="M8"/>
  <c r="M9"/>
  <c r="M12"/>
  <c r="M14"/>
  <c r="M15"/>
  <c r="M16"/>
  <c r="M18"/>
  <c r="M19"/>
  <c r="M20"/>
  <c r="M21"/>
  <c r="M22"/>
  <c r="M23"/>
  <c r="M24"/>
  <c r="M25"/>
  <c r="M27"/>
  <c r="M28"/>
  <c r="M31"/>
  <c r="M33"/>
  <c r="M34"/>
  <c r="M35"/>
  <c r="M36"/>
  <c r="M38"/>
  <c r="M39"/>
  <c r="M40"/>
  <c r="M41"/>
  <c r="M42"/>
  <c r="M43"/>
  <c r="M44"/>
  <c r="M46"/>
  <c r="M47"/>
  <c r="M48"/>
  <c r="M49"/>
  <c r="M50"/>
  <c r="M51"/>
  <c r="M52"/>
  <c r="M53"/>
  <c r="M54"/>
  <c r="M55"/>
  <c r="M56"/>
  <c r="M57"/>
  <c r="M58"/>
  <c r="M59"/>
  <c r="M60"/>
  <c r="M61"/>
  <c r="M62"/>
  <c r="M69"/>
  <c r="M70"/>
  <c r="M71"/>
  <c r="M73"/>
  <c r="M74"/>
  <c r="M75"/>
  <c r="M76"/>
  <c r="M77"/>
  <c r="M78"/>
  <c r="M79"/>
  <c r="M81"/>
  <c r="M82"/>
  <c r="M6"/>
  <c r="M7"/>
  <c r="J64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5"/>
  <c r="J68"/>
  <c r="J69"/>
  <c r="J70"/>
  <c r="J71"/>
  <c r="J73"/>
  <c r="J74"/>
  <c r="J75"/>
  <c r="J76"/>
  <c r="J77"/>
  <c r="J78"/>
  <c r="J79"/>
  <c r="J81"/>
  <c r="J82"/>
  <c r="J11"/>
  <c r="J12"/>
  <c r="J14"/>
  <c r="J15"/>
  <c r="J16"/>
  <c r="J18"/>
  <c r="J19"/>
  <c r="J20"/>
  <c r="J21"/>
  <c r="J22"/>
  <c r="J23"/>
  <c r="J24"/>
  <c r="J25"/>
  <c r="J27"/>
  <c r="J28"/>
  <c r="J30"/>
  <c r="J31"/>
  <c r="J32"/>
  <c r="J33"/>
  <c r="J34"/>
  <c r="J35"/>
  <c r="J36"/>
  <c r="J37"/>
  <c r="J38"/>
  <c r="J6"/>
  <c r="J8"/>
  <c r="J9"/>
  <c r="J10"/>
  <c r="G46"/>
  <c r="G47"/>
  <c r="G48"/>
  <c r="G49"/>
  <c r="G50"/>
  <c r="G51"/>
  <c r="G52"/>
  <c r="G53"/>
  <c r="G54"/>
  <c r="G55"/>
  <c r="G56"/>
  <c r="G57"/>
  <c r="G58"/>
  <c r="G59"/>
  <c r="G60"/>
  <c r="G44"/>
  <c r="G11"/>
  <c r="G12"/>
  <c r="G14"/>
  <c r="G15"/>
  <c r="G16"/>
  <c r="G18"/>
  <c r="G19"/>
  <c r="G20"/>
  <c r="G21"/>
  <c r="G22"/>
  <c r="G23"/>
  <c r="G24"/>
  <c r="G25"/>
  <c r="G27"/>
  <c r="G28"/>
  <c r="G29"/>
  <c r="G30"/>
  <c r="G31"/>
  <c r="G33"/>
  <c r="G34"/>
  <c r="G35"/>
  <c r="G36"/>
  <c r="G37"/>
  <c r="G38"/>
  <c r="G39"/>
  <c r="G40"/>
  <c r="G41"/>
  <c r="G42"/>
  <c r="G43"/>
  <c r="G61"/>
  <c r="G62"/>
  <c r="G63"/>
  <c r="G64"/>
  <c r="G69"/>
  <c r="G70"/>
  <c r="G71"/>
  <c r="G74"/>
  <c r="G75"/>
  <c r="G76"/>
  <c r="G77"/>
  <c r="G78"/>
  <c r="G79"/>
  <c r="G80"/>
  <c r="G81"/>
  <c r="G82"/>
  <c r="G6"/>
  <c r="G8"/>
  <c r="G9"/>
  <c r="G10"/>
  <c r="G9" i="2"/>
  <c r="G7"/>
  <c r="E7"/>
  <c r="E9" s="1"/>
  <c r="C7"/>
  <c r="C9" s="1"/>
  <c r="M83" i="1" l="1"/>
  <c r="I69"/>
  <c r="J83"/>
  <c r="E6"/>
  <c r="E83" s="1"/>
  <c r="C83"/>
  <c r="O83"/>
  <c r="L59"/>
  <c r="L44"/>
  <c r="L36"/>
  <c r="N27"/>
  <c r="L27"/>
  <c r="L11"/>
  <c r="N6"/>
  <c r="L6"/>
  <c r="F69"/>
  <c r="F59"/>
  <c r="I59"/>
  <c r="I56"/>
  <c r="F50"/>
  <c r="I50"/>
  <c r="F44"/>
  <c r="I44"/>
  <c r="I36"/>
  <c r="F36"/>
  <c r="F27"/>
  <c r="I27"/>
  <c r="F11"/>
  <c r="I11"/>
  <c r="G83"/>
  <c r="N59"/>
  <c r="L56"/>
  <c r="I6"/>
  <c r="I83" s="1"/>
  <c r="N11"/>
  <c r="L83" l="1"/>
  <c r="F83"/>
</calcChain>
</file>

<file path=xl/sharedStrings.xml><?xml version="1.0" encoding="utf-8"?>
<sst xmlns="http://schemas.openxmlformats.org/spreadsheetml/2006/main" count="176" uniqueCount="108">
  <si>
    <t>Подраздел</t>
  </si>
  <si>
    <t xml:space="preserve"> 2016 год (проект) 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</si>
  <si>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</si>
  <si>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</si>
  <si>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</si>
  <si>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</si>
  <si>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</si>
  <si>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</si>
  <si>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</si>
  <si>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</si>
  <si>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</si>
  <si>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</si>
  <si>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</si>
  <si>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</si>
  <si>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</si>
  <si>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</si>
  <si>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</si>
  <si>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</si>
  <si>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</si>
  <si>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</si>
  <si>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</si>
  <si>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</si>
  <si>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</si>
  <si>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</si>
  <si>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</si>
  <si>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</si>
  <si>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</si>
  <si>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</si>
  <si>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</si>
  <si>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</si>
  <si>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</si>
  <si>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</si>
  <si>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</si>
  <si>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</si>
  <si>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</si>
  <si>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Департамент имущественных и земельных отношений администрации города Нефтеюганска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</si>
  <si>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</si>
  <si>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</si>
  <si>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</si>
  <si>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</si>
  <si>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</si>
  <si>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</si>
  <si>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</si>
  <si>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</si>
  <si>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</si>
  <si>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</si>
  <si>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</si>
  <si>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</si>
  <si>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</si>
  <si>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</si>
  <si>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</si>
  <si>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</si>
  <si>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</si>
  <si>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</si>
  <si>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</si>
  <si>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Комитет культуры администрации города Нефтеюганска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</si>
  <si>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</si>
  <si>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</si>
  <si>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</si>
  <si>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</si>
  <si>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</si>
  <si>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</si>
  <si>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</si>
  <si>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</si>
  <si>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</si>
  <si>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</si>
  <si>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</si>
  <si>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Муниципальное казенное учреждение Комитет опеки и попечительства администрации города Нефтеюганска</t>
  </si>
  <si>
    <t>Другие вопросы в области социальной политики</t>
  </si>
  <si>
    <t>1006</t>
  </si>
  <si>
    <t>Департамент градостроительства администрации города Нефтеюганска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</si>
  <si>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</si>
  <si>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</si>
  <si>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</si>
  <si>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</si>
  <si>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</si>
  <si>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</si>
  <si>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</si>
  <si>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</si>
  <si>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</si>
  <si>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</si>
  <si>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</si>
  <si>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Комитет записи актов гражданского состояния администрации города Нефтеюганска</t>
  </si>
  <si>
    <t>Органы юстиции</t>
  </si>
  <si>
    <t>0304</t>
  </si>
  <si>
    <t>РАСХОДЫ</t>
  </si>
  <si>
    <t>БЕЗВОЗМЕЗДНЫЕ ПОСТУПЛЕНИЯ</t>
  </si>
  <si>
    <t>ВСЕГО ДОХОДОВ</t>
  </si>
  <si>
    <t>ВСЕГО РАСХОДОВ</t>
  </si>
  <si>
    <t>ДЕФИЦИТ</t>
  </si>
  <si>
    <t>НАЛОГОВЫЕ ДОХОДЫ И НЕНАЛОГОВЫЕ ДОХОДЫ</t>
  </si>
  <si>
    <t>МАКСИМАЛЬНЫЙ ДЕФИЦИТ</t>
  </si>
  <si>
    <t>6372180700-3588048200 (БЕЗВОЗМЕЗДНЫЕ ПОСТУПЛЕНИЯ)-749997700 (ДОПОЛНИТЕЛЬНЫЙ НОРМАТИВ)=2034134800</t>
  </si>
  <si>
    <t>2034134800*10%=203413480 МАКСИМАЛЬНАЯ СУММА ДЕФИЦИТА</t>
  </si>
  <si>
    <t>203413480-99225549=104187931</t>
  </si>
  <si>
    <t>МОЖНО УВЕЛИЧИТЬ ДЕФИЦИТ</t>
  </si>
  <si>
    <t>Приложение № 4</t>
  </si>
  <si>
    <t xml:space="preserve"> 2015 год </t>
  </si>
  <si>
    <t>2015 год (проект)</t>
  </si>
  <si>
    <t xml:space="preserve"> 2017 год (проект) </t>
  </si>
  <si>
    <t>1301</t>
  </si>
  <si>
    <t>Обслуживание государственного внутреннего и муниципального долга</t>
  </si>
  <si>
    <t xml:space="preserve">Сравнение проекта бюджета по расходам на 2015 - 2017 годы  с проектом на 2014 год </t>
  </si>
  <si>
    <t>2014 год (проект)</t>
  </si>
  <si>
    <t xml:space="preserve">Отклонение 2015 года от проекта 2014 года </t>
  </si>
  <si>
    <t xml:space="preserve">Отклонение 2016 года от проекта 2015 года </t>
  </si>
  <si>
    <t xml:space="preserve">Отклонение 2017 года от  проекта 2016 года </t>
  </si>
  <si>
    <t xml:space="preserve">Отклонение 2017 года от  проекта 2014 года 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</si>
</sst>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48">
    <xf numFmtId="0" fontId="0" fillId="0" borderId="0" xfId="0"/>
    <xf numFmtId="3" fontId="22" fillId="0" borderId="10" xfId="0" applyNumberFormat="1" applyFont="1" applyFill="1" applyBorder="1" applyAlignment="1">
      <alignment horizontal="right"/>
    </xf>
    <xf numFmtId="3" fontId="22" fillId="0" borderId="10" xfId="0" applyNumberFormat="1" applyFont="1" applyFill="1" applyBorder="1"/>
    <xf numFmtId="0" fontId="22" fillId="0" borderId="10" xfId="1" applyFont="1" applyFill="1" applyBorder="1" applyAlignment="1">
      <alignment wrapText="1"/>
    </xf>
    <xf numFmtId="0" fontId="22" fillId="0" borderId="10" xfId="0" applyFont="1" applyBorder="1"/>
    <xf numFmtId="3" fontId="22" fillId="0" borderId="10" xfId="1" applyNumberFormat="1" applyFont="1" applyBorder="1" applyAlignment="1">
      <alignment horizontal="right" vertical="center" shrinkToFit="1"/>
    </xf>
    <xf numFmtId="3" fontId="22" fillId="0" borderId="10" xfId="37" applyNumberFormat="1" applyFont="1" applyBorder="1"/>
    <xf numFmtId="3" fontId="22" fillId="0" borderId="10" xfId="0" applyNumberFormat="1" applyFont="1" applyBorder="1"/>
    <xf numFmtId="0" fontId="23" fillId="0" borderId="0" xfId="0" applyFont="1"/>
    <xf numFmtId="0" fontId="0" fillId="0" borderId="0" xfId="0" applyAlignment="1">
      <alignment horizontal="left"/>
    </xf>
    <xf numFmtId="164" fontId="20" fillId="24" borderId="10" xfId="1" applyNumberFormat="1" applyFont="1" applyFill="1" applyBorder="1" applyAlignment="1">
      <alignment horizontal="center" vertical="center"/>
    </xf>
    <xf numFmtId="0" fontId="25" fillId="24" borderId="0" xfId="0" applyFont="1" applyFill="1"/>
    <xf numFmtId="0" fontId="24" fillId="24" borderId="0" xfId="1" applyFont="1" applyFill="1" applyBorder="1" applyAlignment="1">
      <alignment horizontal="center" wrapText="1"/>
    </xf>
    <xf numFmtId="0" fontId="26" fillId="24" borderId="10" xfId="1" applyFont="1" applyFill="1" applyBorder="1" applyAlignment="1">
      <alignment horizontal="center" vertical="center" wrapText="1"/>
    </xf>
    <xf numFmtId="0" fontId="27" fillId="24" borderId="10" xfId="37" applyNumberFormat="1" applyFont="1" applyFill="1" applyBorder="1" applyAlignment="1">
      <alignment horizontal="center" vertical="center" wrapText="1"/>
    </xf>
    <xf numFmtId="164" fontId="24" fillId="24" borderId="10" xfId="1" applyNumberFormat="1" applyFont="1" applyFill="1" applyBorder="1" applyAlignment="1">
      <alignment horizontal="center" vertical="center" wrapText="1"/>
    </xf>
    <xf numFmtId="164" fontId="24" fillId="24" borderId="11" xfId="1" applyNumberFormat="1" applyFont="1" applyFill="1" applyBorder="1" applyAlignment="1">
      <alignment horizontal="center" vertical="center" wrapText="1"/>
    </xf>
    <xf numFmtId="3" fontId="24" fillId="24" borderId="11" xfId="1" applyNumberFormat="1" applyFont="1" applyFill="1" applyBorder="1" applyAlignment="1">
      <alignment horizontal="center" vertical="center" wrapText="1"/>
    </xf>
    <xf numFmtId="49" fontId="27" fillId="24" borderId="10" xfId="1" applyNumberFormat="1" applyFont="1" applyFill="1" applyBorder="1" applyAlignment="1">
      <alignment vertical="top" wrapText="1"/>
    </xf>
    <xf numFmtId="49" fontId="27" fillId="24" borderId="10" xfId="1" applyNumberFormat="1" applyFont="1" applyFill="1" applyBorder="1" applyAlignment="1">
      <alignment horizontal="center" vertical="center" wrapText="1"/>
    </xf>
    <xf numFmtId="3" fontId="30" fillId="24" borderId="10" xfId="1" applyNumberFormat="1" applyFont="1" applyFill="1" applyBorder="1" applyAlignment="1">
      <alignment horizontal="center" vertical="center" shrinkToFit="1"/>
    </xf>
    <xf numFmtId="164" fontId="27" fillId="24" borderId="10" xfId="1" applyNumberFormat="1" applyFont="1" applyFill="1" applyBorder="1" applyAlignment="1">
      <alignment horizontal="center" vertical="center"/>
    </xf>
    <xf numFmtId="0" fontId="31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3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7" fillId="24" borderId="10" xfId="1" applyNumberFormat="1" applyFont="1" applyFill="1" applyBorder="1" applyAlignment="1">
      <alignment vertical="center" wrapText="1"/>
    </xf>
    <xf numFmtId="49" fontId="30" fillId="24" borderId="10" xfId="1" applyNumberFormat="1" applyFont="1" applyFill="1" applyBorder="1" applyAlignment="1">
      <alignment horizontal="left" vertical="top" wrapText="1"/>
    </xf>
    <xf numFmtId="0" fontId="27" fillId="24" borderId="10" xfId="1" applyFont="1" applyFill="1" applyBorder="1" applyAlignment="1">
      <alignment vertical="top" wrapText="1"/>
    </xf>
    <xf numFmtId="0" fontId="27" fillId="24" borderId="10" xfId="1" applyFont="1" applyFill="1" applyBorder="1" applyAlignment="1">
      <alignment horizontal="center" vertical="center"/>
    </xf>
    <xf numFmtId="3" fontId="32" fillId="24" borderId="10" xfId="1" applyNumberFormat="1" applyFont="1" applyFill="1" applyBorder="1" applyAlignment="1">
      <alignment horizontal="center" vertical="center" shrinkToFit="1"/>
    </xf>
    <xf numFmtId="0" fontId="29" fillId="24" borderId="0" xfId="0" applyFont="1" applyFill="1" applyAlignment="1"/>
    <xf numFmtId="164" fontId="24" fillId="24" borderId="13" xfId="1" applyNumberFormat="1" applyFont="1" applyFill="1" applyBorder="1" applyAlignment="1">
      <alignment horizontal="center" vertical="center" wrapText="1"/>
    </xf>
    <xf numFmtId="0" fontId="28" fillId="24" borderId="14" xfId="1" applyFont="1" applyFill="1" applyBorder="1" applyAlignment="1">
      <alignment horizontal="center" vertical="center" wrapText="1"/>
    </xf>
    <xf numFmtId="0" fontId="24" fillId="24" borderId="0" xfId="1" applyFont="1" applyFill="1" applyBorder="1" applyAlignment="1">
      <alignment horizontal="center" wrapText="1"/>
    </xf>
    <xf numFmtId="0" fontId="27" fillId="24" borderId="10" xfId="37" applyNumberFormat="1" applyFont="1" applyFill="1" applyBorder="1" applyAlignment="1">
      <alignment horizontal="center" vertical="center" wrapText="1"/>
    </xf>
    <xf numFmtId="0" fontId="26" fillId="24" borderId="10" xfId="1" applyFont="1" applyFill="1" applyBorder="1" applyAlignment="1">
      <alignment horizontal="center" vertical="center" wrapText="1"/>
    </xf>
    <xf numFmtId="3" fontId="27" fillId="24" borderId="12" xfId="1" applyNumberFormat="1" applyFont="1" applyFill="1" applyBorder="1" applyAlignment="1">
      <alignment horizontal="center" vertical="center" wrapText="1"/>
    </xf>
    <xf numFmtId="0" fontId="28" fillId="24" borderId="11" xfId="1" applyFont="1" applyFill="1" applyBorder="1" applyAlignment="1">
      <alignment horizontal="center" vertical="center" wrapText="1"/>
    </xf>
    <xf numFmtId="164" fontId="24" fillId="24" borderId="12" xfId="1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4" xfId="0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view="pageBreakPreview" zoomScale="75" zoomScaleNormal="100" zoomScaleSheetLayoutView="75" workbookViewId="0">
      <pane xSplit="2" ySplit="5" topLeftCell="C66" activePane="bottomRight" state="frozen"/>
      <selection pane="topRight" activeCell="C1" sqref="C1"/>
      <selection pane="bottomLeft" activeCell="A6" sqref="A6"/>
      <selection pane="bottomRight" activeCell="D15" sqref="D15"/>
    </sheetView>
  </sheetViews>
  <sheetFormatPr defaultColWidth="9.140625" defaultRowHeight="15.75"/>
  <cols>
    <col min="1" max="1" width="73.5703125" style="11" customWidth="1"/>
    <col min="2" max="2" width="12.7109375" style="11" customWidth="1"/>
    <col min="3" max="3" width="18.28515625" style="11" customWidth="1"/>
    <col min="4" max="4" width="15.7109375" style="11" customWidth="1"/>
    <col min="5" max="5" width="11.7109375" style="11" customWidth="1"/>
    <col min="6" max="6" width="16.140625" style="11" customWidth="1"/>
    <col min="7" max="7" width="14.5703125" style="11" customWidth="1"/>
    <col min="8" max="8" width="20.28515625" style="11" customWidth="1"/>
    <col min="9" max="9" width="15.42578125" style="11" customWidth="1"/>
    <col min="10" max="10" width="9.5703125" style="11" customWidth="1"/>
    <col min="11" max="11" width="20.7109375" style="11" customWidth="1"/>
    <col min="12" max="12" width="17.28515625" style="11" customWidth="1"/>
    <col min="13" max="13" width="10.7109375" style="11" customWidth="1"/>
    <col min="14" max="14" width="17.42578125" style="11" customWidth="1"/>
    <col min="15" max="15" width="10.140625" style="11" customWidth="1"/>
    <col min="16" max="16384" width="9.140625" style="11"/>
  </cols>
  <sheetData>
    <row r="1" spans="1:15">
      <c r="N1" s="36" t="s">
        <v>96</v>
      </c>
      <c r="O1" s="36"/>
    </row>
    <row r="2" spans="1:15">
      <c r="A2" s="39" t="s">
        <v>102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6" customHeight="1">
      <c r="A4" s="13"/>
      <c r="B4" s="40" t="s">
        <v>0</v>
      </c>
      <c r="C4" s="42" t="s">
        <v>103</v>
      </c>
      <c r="D4" s="37" t="s">
        <v>97</v>
      </c>
      <c r="E4" s="47"/>
      <c r="F4" s="37" t="s">
        <v>104</v>
      </c>
      <c r="G4" s="38"/>
      <c r="H4" s="44" t="s">
        <v>1</v>
      </c>
      <c r="I4" s="37" t="s">
        <v>105</v>
      </c>
      <c r="J4" s="38"/>
      <c r="K4" s="44" t="s">
        <v>99</v>
      </c>
      <c r="L4" s="37" t="s">
        <v>106</v>
      </c>
      <c r="M4" s="38"/>
      <c r="N4" s="37" t="s">
        <v>107</v>
      </c>
      <c r="O4" s="38"/>
    </row>
    <row r="5" spans="1:15" ht="86.25" customHeight="1">
      <c r="A5" s="14" t="s">
        <v>2</v>
      </c>
      <c r="B5" s="41"/>
      <c r="C5" s="43"/>
      <c r="D5" s="15" t="s">
        <v>98</v>
      </c>
      <c r="E5" s="15" t="s">
        <v>3</v>
      </c>
      <c r="F5" s="16" t="s">
        <v>4</v>
      </c>
      <c r="G5" s="17" t="s">
        <v>5</v>
      </c>
      <c r="H5" s="45"/>
      <c r="I5" s="16" t="s">
        <v>4</v>
      </c>
      <c r="J5" s="17" t="s">
        <v>5</v>
      </c>
      <c r="K5" s="45"/>
      <c r="L5" s="16" t="s">
        <v>4</v>
      </c>
      <c r="M5" s="17" t="s">
        <v>5</v>
      </c>
      <c r="N5" s="16" t="s">
        <v>4</v>
      </c>
      <c r="O5" s="17" t="s">
        <v>5</v>
      </c>
    </row>
    <row r="6" spans="1:15" s="22" customFormat="1">
      <c r="A6" s="18" t="s">
        <v>6</v>
      </c>
      <c r="B6" s="19"/>
      <c r="C6" s="20">
        <f>SUM(C7:C10)</f>
        <v>70451100</v>
      </c>
      <c r="D6" s="20">
        <f>SUM(D7:D10)</f>
        <v>70452000</v>
      </c>
      <c r="E6" s="21">
        <f>D6/6545632146*100</f>
        <v>1.0763207957393823</v>
      </c>
      <c r="F6" s="20">
        <f>SUM(F7:F10)</f>
        <v>900</v>
      </c>
      <c r="G6" s="21">
        <f>D6/C6*100</f>
        <v>100.00127748182781</v>
      </c>
      <c r="H6" s="20">
        <f>SUM(H7:H10)</f>
        <v>59949400</v>
      </c>
      <c r="I6" s="20">
        <f>SUM(I7:I10)</f>
        <v>-10502600</v>
      </c>
      <c r="J6" s="21">
        <f>H6/D6*100</f>
        <v>85.092545279055244</v>
      </c>
      <c r="K6" s="20">
        <f>SUM(K7:K10)</f>
        <v>60282200</v>
      </c>
      <c r="L6" s="20">
        <f>SUM(L7:L10)</f>
        <v>332800</v>
      </c>
      <c r="M6" s="21">
        <f>K6/H6*100</f>
        <v>100.55513483037362</v>
      </c>
      <c r="N6" s="20">
        <f>SUM(N7:N10)</f>
        <v>-10168900</v>
      </c>
      <c r="O6" s="21">
        <f>K6/C6*100</f>
        <v>85.566016712301149</v>
      </c>
    </row>
    <row r="7" spans="1:15" ht="31.5">
      <c r="A7" s="23" t="s">
        <v>7</v>
      </c>
      <c r="B7" s="24" t="s">
        <v>8</v>
      </c>
      <c r="C7" s="25">
        <v>4967600</v>
      </c>
      <c r="D7" s="25">
        <v>4979400</v>
      </c>
      <c r="E7" s="10">
        <f t="shared" ref="E7:E66" si="0">D7/6545632146*100</f>
        <v>7.6072102570610908E-2</v>
      </c>
      <c r="F7" s="26">
        <f>D7-C7</f>
        <v>11800</v>
      </c>
      <c r="G7" s="10">
        <f>D7/C7*100</f>
        <v>100.23753925436831</v>
      </c>
      <c r="H7" s="27">
        <v>4985200</v>
      </c>
      <c r="I7" s="26">
        <f>H7-D7</f>
        <v>5800</v>
      </c>
      <c r="J7" s="10">
        <f>H7/D7*100</f>
        <v>100.11647989717636</v>
      </c>
      <c r="K7" s="27">
        <v>4991000</v>
      </c>
      <c r="L7" s="26">
        <f>K7-H7</f>
        <v>5800</v>
      </c>
      <c r="M7" s="10">
        <f>K7/H7*100</f>
        <v>100.11634437936291</v>
      </c>
      <c r="N7" s="26">
        <f>K7-C7</f>
        <v>23400</v>
      </c>
      <c r="O7" s="10">
        <f>K7/C7*100</f>
        <v>100.47105241967952</v>
      </c>
    </row>
    <row r="8" spans="1:15" ht="47.25">
      <c r="A8" s="23" t="s">
        <v>9</v>
      </c>
      <c r="B8" s="24" t="s">
        <v>10</v>
      </c>
      <c r="C8" s="25">
        <v>33808300</v>
      </c>
      <c r="D8" s="25">
        <v>33874300</v>
      </c>
      <c r="E8" s="10">
        <f t="shared" si="0"/>
        <v>0.51750998596369946</v>
      </c>
      <c r="F8" s="26">
        <f>D8-C8</f>
        <v>66000</v>
      </c>
      <c r="G8" s="10">
        <f t="shared" ref="G8:G61" si="1">D8/C8*100</f>
        <v>100.19521833395942</v>
      </c>
      <c r="H8" s="27">
        <v>33735000</v>
      </c>
      <c r="I8" s="26">
        <f t="shared" ref="I8:I10" si="2">H8-D8</f>
        <v>-139300</v>
      </c>
      <c r="J8" s="10">
        <f t="shared" ref="J8:J61" si="3">H8/D8*100</f>
        <v>99.588773790159507</v>
      </c>
      <c r="K8" s="27">
        <v>34067700</v>
      </c>
      <c r="L8" s="26">
        <f t="shared" ref="L8:L66" si="4">K8-H8</f>
        <v>332700</v>
      </c>
      <c r="M8" s="10">
        <f t="shared" ref="M8:M61" si="5">K8/H8*100</f>
        <v>100.98621609604268</v>
      </c>
      <c r="N8" s="26">
        <f t="shared" ref="N8:N10" si="6">K8-C8</f>
        <v>259400</v>
      </c>
      <c r="O8" s="10">
        <f t="shared" ref="O8:O10" si="7">K8/C8*100</f>
        <v>100.7672672095314</v>
      </c>
    </row>
    <row r="9" spans="1:15" ht="31.5">
      <c r="A9" s="23" t="s">
        <v>11</v>
      </c>
      <c r="B9" s="24" t="s">
        <v>12</v>
      </c>
      <c r="C9" s="25">
        <v>21175200</v>
      </c>
      <c r="D9" s="25">
        <v>21098300</v>
      </c>
      <c r="E9" s="10">
        <f t="shared" si="0"/>
        <v>0.322326393072563</v>
      </c>
      <c r="F9" s="26">
        <f t="shared" ref="F9:F10" si="8">D9-C9</f>
        <v>-76900</v>
      </c>
      <c r="G9" s="10">
        <f t="shared" si="1"/>
        <v>99.63683932147039</v>
      </c>
      <c r="H9" s="27">
        <v>21229200</v>
      </c>
      <c r="I9" s="26">
        <f t="shared" si="2"/>
        <v>130900</v>
      </c>
      <c r="J9" s="10">
        <f t="shared" si="3"/>
        <v>100.62042913410085</v>
      </c>
      <c r="K9" s="27">
        <v>21223500</v>
      </c>
      <c r="L9" s="26">
        <f t="shared" si="4"/>
        <v>-5700</v>
      </c>
      <c r="M9" s="10">
        <f t="shared" si="5"/>
        <v>99.973150189361832</v>
      </c>
      <c r="N9" s="26">
        <f t="shared" si="6"/>
        <v>48300</v>
      </c>
      <c r="O9" s="10">
        <f t="shared" si="7"/>
        <v>100.22809701915448</v>
      </c>
    </row>
    <row r="10" spans="1:15">
      <c r="A10" s="23" t="s">
        <v>13</v>
      </c>
      <c r="B10" s="24" t="s">
        <v>14</v>
      </c>
      <c r="C10" s="25">
        <v>10500000</v>
      </c>
      <c r="D10" s="25">
        <v>10500000</v>
      </c>
      <c r="E10" s="10">
        <f t="shared" si="0"/>
        <v>0.16041231413250884</v>
      </c>
      <c r="F10" s="26">
        <f t="shared" si="8"/>
        <v>0</v>
      </c>
      <c r="G10" s="10">
        <f t="shared" si="1"/>
        <v>100</v>
      </c>
      <c r="H10" s="27"/>
      <c r="I10" s="26">
        <f t="shared" si="2"/>
        <v>-10500000</v>
      </c>
      <c r="J10" s="10">
        <f t="shared" si="3"/>
        <v>0</v>
      </c>
      <c r="K10" s="27"/>
      <c r="L10" s="26">
        <f t="shared" si="4"/>
        <v>0</v>
      </c>
      <c r="M10" s="10"/>
      <c r="N10" s="26">
        <f t="shared" si="6"/>
        <v>-10500000</v>
      </c>
      <c r="O10" s="10">
        <f t="shared" si="7"/>
        <v>0</v>
      </c>
    </row>
    <row r="11" spans="1:15" s="22" customFormat="1">
      <c r="A11" s="18" t="s">
        <v>15</v>
      </c>
      <c r="B11" s="19"/>
      <c r="C11" s="20">
        <f>SUM(C12:C21)</f>
        <v>329245500</v>
      </c>
      <c r="D11" s="20">
        <f>SUM(D12:D21)</f>
        <v>329012200</v>
      </c>
      <c r="E11" s="21">
        <f t="shared" si="0"/>
        <v>5.0264388933169357</v>
      </c>
      <c r="F11" s="20">
        <f>SUM(F12:F21)</f>
        <v>-233300</v>
      </c>
      <c r="G11" s="21">
        <f t="shared" si="1"/>
        <v>99.929141020909924</v>
      </c>
      <c r="H11" s="20">
        <f>SUM(H12:H21)</f>
        <v>332529100</v>
      </c>
      <c r="I11" s="20">
        <f>SUM(I12:I21)</f>
        <v>3516900</v>
      </c>
      <c r="J11" s="21">
        <f t="shared" si="3"/>
        <v>101.06892692732974</v>
      </c>
      <c r="K11" s="20">
        <f>SUM(K12:K21)</f>
        <v>336706300</v>
      </c>
      <c r="L11" s="20">
        <f>SUM(L12:L21)</f>
        <v>4177200</v>
      </c>
      <c r="M11" s="21">
        <f t="shared" si="5"/>
        <v>101.25619081157107</v>
      </c>
      <c r="N11" s="20">
        <f>SUM(N12:N21)</f>
        <v>7460800</v>
      </c>
      <c r="O11" s="21">
        <f t="shared" ref="O11:O68" si="9">K11/C11*100</f>
        <v>102.2660294521869</v>
      </c>
    </row>
    <row r="12" spans="1:15" ht="47.25">
      <c r="A12" s="23" t="s">
        <v>16</v>
      </c>
      <c r="B12" s="24" t="s">
        <v>17</v>
      </c>
      <c r="C12" s="25">
        <v>162242000</v>
      </c>
      <c r="D12" s="25">
        <v>163706000</v>
      </c>
      <c r="E12" s="10">
        <f t="shared" si="0"/>
        <v>2.5009960283215711</v>
      </c>
      <c r="F12" s="26">
        <f>D12-C12</f>
        <v>1464000</v>
      </c>
      <c r="G12" s="10">
        <f t="shared" si="1"/>
        <v>100.90235574019057</v>
      </c>
      <c r="H12" s="27">
        <v>164480500</v>
      </c>
      <c r="I12" s="26">
        <f>H12-D12</f>
        <v>774500</v>
      </c>
      <c r="J12" s="10">
        <f t="shared" si="3"/>
        <v>100.47310422342493</v>
      </c>
      <c r="K12" s="27">
        <v>165171800</v>
      </c>
      <c r="L12" s="26">
        <f t="shared" si="4"/>
        <v>691300</v>
      </c>
      <c r="M12" s="10">
        <f t="shared" si="5"/>
        <v>100.42029298305879</v>
      </c>
      <c r="N12" s="26">
        <f t="shared" ref="N12:N68" si="10">K12-C12</f>
        <v>2929800</v>
      </c>
      <c r="O12" s="10">
        <f t="shared" si="9"/>
        <v>101.80582093416008</v>
      </c>
    </row>
    <row r="13" spans="1:15">
      <c r="A13" s="28" t="s">
        <v>18</v>
      </c>
      <c r="B13" s="29" t="s">
        <v>19</v>
      </c>
      <c r="C13" s="25"/>
      <c r="D13" s="25"/>
      <c r="E13" s="10">
        <f t="shared" si="0"/>
        <v>0</v>
      </c>
      <c r="F13" s="26">
        <f t="shared" ref="F13:F21" si="11">D13-C13</f>
        <v>0</v>
      </c>
      <c r="G13" s="10">
        <v>0</v>
      </c>
      <c r="H13" s="27">
        <v>39300</v>
      </c>
      <c r="I13" s="26">
        <f t="shared" ref="I13:I21" si="12">H13-D13</f>
        <v>39300</v>
      </c>
      <c r="J13" s="10"/>
      <c r="K13" s="27"/>
      <c r="L13" s="26">
        <f t="shared" si="4"/>
        <v>-39300</v>
      </c>
      <c r="M13" s="10">
        <v>0</v>
      </c>
      <c r="N13" s="26">
        <f t="shared" si="10"/>
        <v>0</v>
      </c>
      <c r="O13" s="10"/>
    </row>
    <row r="14" spans="1:15">
      <c r="A14" s="23" t="s">
        <v>13</v>
      </c>
      <c r="B14" s="24" t="s">
        <v>14</v>
      </c>
      <c r="C14" s="25">
        <v>122188700</v>
      </c>
      <c r="D14" s="25">
        <v>127591000</v>
      </c>
      <c r="E14" s="10">
        <f t="shared" si="0"/>
        <v>1.9492540545219939</v>
      </c>
      <c r="F14" s="26">
        <f t="shared" si="11"/>
        <v>5402300</v>
      </c>
      <c r="G14" s="10">
        <f t="shared" si="1"/>
        <v>104.42127627186476</v>
      </c>
      <c r="H14" s="27">
        <v>130147700</v>
      </c>
      <c r="I14" s="26">
        <f t="shared" si="12"/>
        <v>2556700</v>
      </c>
      <c r="J14" s="10">
        <f t="shared" si="3"/>
        <v>102.0038247211794</v>
      </c>
      <c r="K14" s="27">
        <v>133190900</v>
      </c>
      <c r="L14" s="26">
        <f t="shared" si="4"/>
        <v>3043200</v>
      </c>
      <c r="M14" s="10">
        <f t="shared" si="5"/>
        <v>102.33826644650654</v>
      </c>
      <c r="N14" s="26">
        <f t="shared" si="10"/>
        <v>11002200</v>
      </c>
      <c r="O14" s="10">
        <f t="shared" si="9"/>
        <v>109.00426962558731</v>
      </c>
    </row>
    <row r="15" spans="1:15" ht="31.5">
      <c r="A15" s="23" t="s">
        <v>20</v>
      </c>
      <c r="B15" s="24" t="s">
        <v>21</v>
      </c>
      <c r="C15" s="25">
        <v>281000</v>
      </c>
      <c r="D15" s="25">
        <v>281000</v>
      </c>
      <c r="E15" s="10">
        <f t="shared" si="0"/>
        <v>4.292939073450951E-3</v>
      </c>
      <c r="F15" s="26">
        <f t="shared" si="11"/>
        <v>0</v>
      </c>
      <c r="G15" s="10">
        <f t="shared" si="1"/>
        <v>100</v>
      </c>
      <c r="H15" s="27">
        <v>281000</v>
      </c>
      <c r="I15" s="26">
        <f t="shared" si="12"/>
        <v>0</v>
      </c>
      <c r="J15" s="10">
        <f t="shared" si="3"/>
        <v>100</v>
      </c>
      <c r="K15" s="27">
        <v>281000</v>
      </c>
      <c r="L15" s="26">
        <f t="shared" si="4"/>
        <v>0</v>
      </c>
      <c r="M15" s="10">
        <f t="shared" si="5"/>
        <v>100</v>
      </c>
      <c r="N15" s="26">
        <f t="shared" si="10"/>
        <v>0</v>
      </c>
      <c r="O15" s="10">
        <f t="shared" si="9"/>
        <v>100</v>
      </c>
    </row>
    <row r="16" spans="1:15" ht="31.5">
      <c r="A16" s="23" t="s">
        <v>22</v>
      </c>
      <c r="B16" s="24" t="s">
        <v>23</v>
      </c>
      <c r="C16" s="25">
        <v>430500</v>
      </c>
      <c r="D16" s="25">
        <v>419600</v>
      </c>
      <c r="E16" s="10">
        <f t="shared" si="0"/>
        <v>6.4103816200000675E-3</v>
      </c>
      <c r="F16" s="26">
        <f t="shared" si="11"/>
        <v>-10900</v>
      </c>
      <c r="G16" s="10">
        <f t="shared" si="1"/>
        <v>97.468060394889662</v>
      </c>
      <c r="H16" s="27">
        <v>135700</v>
      </c>
      <c r="I16" s="26">
        <f t="shared" si="12"/>
        <v>-283900</v>
      </c>
      <c r="J16" s="10">
        <f t="shared" si="3"/>
        <v>32.340324118207818</v>
      </c>
      <c r="K16" s="27">
        <v>135700</v>
      </c>
      <c r="L16" s="26">
        <f t="shared" si="4"/>
        <v>0</v>
      </c>
      <c r="M16" s="10">
        <f t="shared" si="5"/>
        <v>100</v>
      </c>
      <c r="N16" s="26">
        <f t="shared" si="10"/>
        <v>-294800</v>
      </c>
      <c r="O16" s="10">
        <f t="shared" si="9"/>
        <v>31.521486643437864</v>
      </c>
    </row>
    <row r="17" spans="1:15">
      <c r="A17" s="23" t="s">
        <v>45</v>
      </c>
      <c r="B17" s="24" t="s">
        <v>46</v>
      </c>
      <c r="C17" s="25"/>
      <c r="D17" s="25">
        <v>72700</v>
      </c>
      <c r="E17" s="10">
        <f t="shared" si="0"/>
        <v>1.1106643083269899E-3</v>
      </c>
      <c r="F17" s="26">
        <f t="shared" si="11"/>
        <v>72700</v>
      </c>
      <c r="G17" s="10"/>
      <c r="H17" s="27"/>
      <c r="I17" s="26">
        <f t="shared" si="12"/>
        <v>-72700</v>
      </c>
      <c r="J17" s="10">
        <f t="shared" si="3"/>
        <v>0</v>
      </c>
      <c r="K17" s="27"/>
      <c r="L17" s="26"/>
      <c r="M17" s="10"/>
      <c r="N17" s="26">
        <f t="shared" si="10"/>
        <v>0</v>
      </c>
      <c r="O17" s="10"/>
    </row>
    <row r="18" spans="1:15">
      <c r="A18" s="23" t="s">
        <v>24</v>
      </c>
      <c r="B18" s="24" t="s">
        <v>25</v>
      </c>
      <c r="C18" s="25">
        <v>15949700</v>
      </c>
      <c r="D18" s="25">
        <v>8519600</v>
      </c>
      <c r="E18" s="10">
        <f t="shared" si="0"/>
        <v>0.13015702395079259</v>
      </c>
      <c r="F18" s="26">
        <f t="shared" si="11"/>
        <v>-7430100</v>
      </c>
      <c r="G18" s="10">
        <f t="shared" si="1"/>
        <v>53.41542474153119</v>
      </c>
      <c r="H18" s="27">
        <v>8517600</v>
      </c>
      <c r="I18" s="26">
        <f t="shared" si="12"/>
        <v>-2000</v>
      </c>
      <c r="J18" s="10">
        <f t="shared" si="3"/>
        <v>99.97652471947039</v>
      </c>
      <c r="K18" s="27">
        <v>8517600</v>
      </c>
      <c r="L18" s="26">
        <f t="shared" si="4"/>
        <v>0</v>
      </c>
      <c r="M18" s="10">
        <f t="shared" si="5"/>
        <v>100</v>
      </c>
      <c r="N18" s="26">
        <f t="shared" si="10"/>
        <v>-7432100</v>
      </c>
      <c r="O18" s="10">
        <f t="shared" si="9"/>
        <v>53.402885320727037</v>
      </c>
    </row>
    <row r="19" spans="1:15">
      <c r="A19" s="23" t="s">
        <v>26</v>
      </c>
      <c r="B19" s="24" t="s">
        <v>27</v>
      </c>
      <c r="C19" s="25">
        <v>6605400</v>
      </c>
      <c r="D19" s="25">
        <v>6573100</v>
      </c>
      <c r="E19" s="10">
        <f t="shared" si="0"/>
        <v>0.10041963638327561</v>
      </c>
      <c r="F19" s="26">
        <f t="shared" si="11"/>
        <v>-32300</v>
      </c>
      <c r="G19" s="10">
        <f t="shared" si="1"/>
        <v>99.51100614648621</v>
      </c>
      <c r="H19" s="27">
        <v>6573100</v>
      </c>
      <c r="I19" s="26">
        <f t="shared" si="12"/>
        <v>0</v>
      </c>
      <c r="J19" s="10">
        <f t="shared" si="3"/>
        <v>100</v>
      </c>
      <c r="K19" s="27">
        <v>6573100</v>
      </c>
      <c r="L19" s="26">
        <f t="shared" si="4"/>
        <v>0</v>
      </c>
      <c r="M19" s="10">
        <f t="shared" si="5"/>
        <v>100</v>
      </c>
      <c r="N19" s="26">
        <f t="shared" si="10"/>
        <v>-32300</v>
      </c>
      <c r="O19" s="10">
        <f t="shared" si="9"/>
        <v>99.51100614648621</v>
      </c>
    </row>
    <row r="20" spans="1:15">
      <c r="A20" s="23" t="s">
        <v>28</v>
      </c>
      <c r="B20" s="24" t="s">
        <v>29</v>
      </c>
      <c r="C20" s="25">
        <v>5065200</v>
      </c>
      <c r="D20" s="25">
        <v>5065200</v>
      </c>
      <c r="E20" s="10">
        <f t="shared" si="0"/>
        <v>7.7382900337522265E-2</v>
      </c>
      <c r="F20" s="26">
        <f t="shared" si="11"/>
        <v>0</v>
      </c>
      <c r="G20" s="10">
        <f t="shared" si="1"/>
        <v>100</v>
      </c>
      <c r="H20" s="27">
        <v>5065200</v>
      </c>
      <c r="I20" s="26">
        <f t="shared" si="12"/>
        <v>0</v>
      </c>
      <c r="J20" s="10">
        <f t="shared" si="3"/>
        <v>100</v>
      </c>
      <c r="K20" s="27">
        <v>5065200</v>
      </c>
      <c r="L20" s="26">
        <f t="shared" si="4"/>
        <v>0</v>
      </c>
      <c r="M20" s="10">
        <f t="shared" si="5"/>
        <v>100</v>
      </c>
      <c r="N20" s="26">
        <f t="shared" si="10"/>
        <v>0</v>
      </c>
      <c r="O20" s="10">
        <f t="shared" si="9"/>
        <v>100</v>
      </c>
    </row>
    <row r="21" spans="1:15">
      <c r="A21" s="23" t="s">
        <v>30</v>
      </c>
      <c r="B21" s="24" t="s">
        <v>31</v>
      </c>
      <c r="C21" s="30">
        <v>16483000</v>
      </c>
      <c r="D21" s="30">
        <v>16784000</v>
      </c>
      <c r="E21" s="10">
        <f t="shared" si="0"/>
        <v>0.25641526480000271</v>
      </c>
      <c r="F21" s="26">
        <f t="shared" si="11"/>
        <v>301000</v>
      </c>
      <c r="G21" s="10">
        <f t="shared" si="1"/>
        <v>101.82612388521508</v>
      </c>
      <c r="H21" s="27">
        <v>17289000</v>
      </c>
      <c r="I21" s="26">
        <f t="shared" si="12"/>
        <v>505000</v>
      </c>
      <c r="J21" s="10">
        <f t="shared" si="3"/>
        <v>103.00881792183031</v>
      </c>
      <c r="K21" s="27">
        <v>17771000</v>
      </c>
      <c r="L21" s="26">
        <f t="shared" si="4"/>
        <v>482000</v>
      </c>
      <c r="M21" s="10">
        <f t="shared" si="5"/>
        <v>102.78789982069524</v>
      </c>
      <c r="N21" s="26">
        <f t="shared" si="10"/>
        <v>1288000</v>
      </c>
      <c r="O21" s="10">
        <f t="shared" si="9"/>
        <v>107.81411150882727</v>
      </c>
    </row>
    <row r="22" spans="1:15">
      <c r="A22" s="18" t="s">
        <v>32</v>
      </c>
      <c r="B22" s="19"/>
      <c r="C22" s="20">
        <f>SUM(C23:C25)</f>
        <v>95591500</v>
      </c>
      <c r="D22" s="20">
        <f>SUM(D23:D25)</f>
        <v>67752200</v>
      </c>
      <c r="E22" s="21">
        <f t="shared" si="0"/>
        <v>1.0350749704351014</v>
      </c>
      <c r="F22" s="20">
        <f>SUM(F23:F25)</f>
        <v>-27839300</v>
      </c>
      <c r="G22" s="21">
        <f t="shared" si="1"/>
        <v>70.876803899928348</v>
      </c>
      <c r="H22" s="20">
        <f>SUM(H23:H26)</f>
        <v>148881820</v>
      </c>
      <c r="I22" s="20">
        <f>SUM(I23:I26)</f>
        <v>81129620</v>
      </c>
      <c r="J22" s="21">
        <f t="shared" si="3"/>
        <v>219.74462821871467</v>
      </c>
      <c r="K22" s="20">
        <f>SUM(K23:K26)</f>
        <v>239855735</v>
      </c>
      <c r="L22" s="20">
        <f>SUM(L23:L26)</f>
        <v>90973915</v>
      </c>
      <c r="M22" s="21">
        <f t="shared" si="5"/>
        <v>161.10478431819277</v>
      </c>
      <c r="N22" s="20">
        <f>SUM(N23:N26)</f>
        <v>144264235</v>
      </c>
      <c r="O22" s="21">
        <f t="shared" si="9"/>
        <v>250.9174298970097</v>
      </c>
    </row>
    <row r="23" spans="1:15" ht="31.5">
      <c r="A23" s="23" t="s">
        <v>11</v>
      </c>
      <c r="B23" s="24" t="s">
        <v>12</v>
      </c>
      <c r="C23" s="25">
        <v>59716900</v>
      </c>
      <c r="D23" s="25">
        <v>60252200</v>
      </c>
      <c r="E23" s="10">
        <f t="shared" si="0"/>
        <v>0.92049474605473813</v>
      </c>
      <c r="F23" s="26">
        <f t="shared" ref="F23:F71" si="13">D23-C23</f>
        <v>535300</v>
      </c>
      <c r="G23" s="10">
        <f t="shared" si="1"/>
        <v>100.89639616256034</v>
      </c>
      <c r="H23" s="27">
        <v>60351700</v>
      </c>
      <c r="I23" s="26">
        <f t="shared" ref="I23:I72" si="14">H23-D23</f>
        <v>99500</v>
      </c>
      <c r="J23" s="10">
        <f t="shared" si="3"/>
        <v>100.16513919823676</v>
      </c>
      <c r="K23" s="27">
        <v>60512400</v>
      </c>
      <c r="L23" s="26">
        <f t="shared" si="4"/>
        <v>160700</v>
      </c>
      <c r="M23" s="10">
        <f t="shared" si="5"/>
        <v>100.26627253250531</v>
      </c>
      <c r="N23" s="26">
        <f t="shared" si="10"/>
        <v>795500</v>
      </c>
      <c r="O23" s="10">
        <f t="shared" si="9"/>
        <v>101.33211871346302</v>
      </c>
    </row>
    <row r="24" spans="1:15">
      <c r="A24" s="23" t="s">
        <v>33</v>
      </c>
      <c r="B24" s="24" t="s">
        <v>34</v>
      </c>
      <c r="C24" s="25">
        <v>18374600</v>
      </c>
      <c r="D24" s="25">
        <v>5000000</v>
      </c>
      <c r="E24" s="10">
        <f t="shared" si="0"/>
        <v>7.6386816253575643E-2</v>
      </c>
      <c r="F24" s="26">
        <f t="shared" si="13"/>
        <v>-13374600</v>
      </c>
      <c r="G24" s="10">
        <f t="shared" si="1"/>
        <v>27.211476712418232</v>
      </c>
      <c r="H24" s="27">
        <v>5000000</v>
      </c>
      <c r="I24" s="26">
        <f t="shared" si="14"/>
        <v>0</v>
      </c>
      <c r="J24" s="10">
        <f t="shared" si="3"/>
        <v>100</v>
      </c>
      <c r="K24" s="27">
        <v>5000000</v>
      </c>
      <c r="L24" s="26">
        <f t="shared" si="4"/>
        <v>0</v>
      </c>
      <c r="M24" s="10">
        <f t="shared" si="5"/>
        <v>100</v>
      </c>
      <c r="N24" s="26">
        <f t="shared" si="10"/>
        <v>-13374600</v>
      </c>
      <c r="O24" s="10">
        <f t="shared" si="9"/>
        <v>27.211476712418232</v>
      </c>
    </row>
    <row r="25" spans="1:15">
      <c r="A25" s="23" t="s">
        <v>13</v>
      </c>
      <c r="B25" s="24" t="s">
        <v>14</v>
      </c>
      <c r="C25" s="25">
        <v>17500000</v>
      </c>
      <c r="D25" s="25">
        <v>2500000</v>
      </c>
      <c r="E25" s="10">
        <f t="shared" si="0"/>
        <v>3.8193408126787821E-2</v>
      </c>
      <c r="F25" s="26">
        <f t="shared" si="13"/>
        <v>-15000000</v>
      </c>
      <c r="G25" s="10">
        <f t="shared" si="1"/>
        <v>14.285714285714285</v>
      </c>
      <c r="H25" s="27">
        <v>83030120</v>
      </c>
      <c r="I25" s="26">
        <f t="shared" si="14"/>
        <v>80530120</v>
      </c>
      <c r="J25" s="10">
        <f t="shared" si="3"/>
        <v>3321.2048000000004</v>
      </c>
      <c r="K25" s="27">
        <v>168543335</v>
      </c>
      <c r="L25" s="26">
        <f t="shared" si="4"/>
        <v>85513215</v>
      </c>
      <c r="M25" s="10">
        <f t="shared" si="5"/>
        <v>202.99059546102066</v>
      </c>
      <c r="N25" s="26">
        <f t="shared" si="10"/>
        <v>151043335</v>
      </c>
      <c r="O25" s="10">
        <f t="shared" si="9"/>
        <v>963.10477142857144</v>
      </c>
    </row>
    <row r="26" spans="1:15">
      <c r="A26" s="23" t="s">
        <v>101</v>
      </c>
      <c r="B26" s="24" t="s">
        <v>100</v>
      </c>
      <c r="C26" s="25"/>
      <c r="D26" s="25"/>
      <c r="E26" s="10"/>
      <c r="F26" s="26"/>
      <c r="G26" s="10"/>
      <c r="H26" s="27">
        <v>500000</v>
      </c>
      <c r="I26" s="26">
        <f t="shared" si="14"/>
        <v>500000</v>
      </c>
      <c r="J26" s="10"/>
      <c r="K26" s="27">
        <v>5800000</v>
      </c>
      <c r="L26" s="26">
        <f t="shared" si="4"/>
        <v>5300000</v>
      </c>
      <c r="M26" s="10">
        <f t="shared" si="5"/>
        <v>1160</v>
      </c>
      <c r="N26" s="26">
        <f t="shared" si="10"/>
        <v>5800000</v>
      </c>
      <c r="O26" s="10"/>
    </row>
    <row r="27" spans="1:15" ht="31.5">
      <c r="A27" s="31" t="s">
        <v>35</v>
      </c>
      <c r="B27" s="19"/>
      <c r="C27" s="20">
        <f>SUM(C28:C35)</f>
        <v>230135460</v>
      </c>
      <c r="D27" s="20">
        <f>SUM(D28:D35)</f>
        <v>329847050</v>
      </c>
      <c r="E27" s="21">
        <f t="shared" si="0"/>
        <v>5.0391932000267952</v>
      </c>
      <c r="F27" s="20">
        <f>SUM(F28:F35)</f>
        <v>99711590</v>
      </c>
      <c r="G27" s="21">
        <f t="shared" si="1"/>
        <v>143.32734729363307</v>
      </c>
      <c r="H27" s="20">
        <f>SUM(H28:H35)</f>
        <v>242827500</v>
      </c>
      <c r="I27" s="20">
        <f>SUM(I28:I35)</f>
        <v>-87019550</v>
      </c>
      <c r="J27" s="21">
        <f t="shared" si="3"/>
        <v>73.618211834848907</v>
      </c>
      <c r="K27" s="20">
        <f>SUM(K28:K35)</f>
        <v>253215500</v>
      </c>
      <c r="L27" s="20">
        <f>SUM(L28:L35)</f>
        <v>10388000</v>
      </c>
      <c r="M27" s="21">
        <f t="shared" si="5"/>
        <v>104.27793392428781</v>
      </c>
      <c r="N27" s="20">
        <f>SUM(N28:N35)</f>
        <v>23080040</v>
      </c>
      <c r="O27" s="21">
        <f t="shared" si="9"/>
        <v>110.02889341781574</v>
      </c>
    </row>
    <row r="28" spans="1:15" ht="19.5" customHeight="1">
      <c r="A28" s="23" t="s">
        <v>13</v>
      </c>
      <c r="B28" s="24" t="s">
        <v>14</v>
      </c>
      <c r="C28" s="25">
        <v>90534860</v>
      </c>
      <c r="D28" s="25">
        <v>107061100</v>
      </c>
      <c r="E28" s="10">
        <f t="shared" si="0"/>
        <v>1.6356113147211373</v>
      </c>
      <c r="F28" s="26">
        <f t="shared" si="13"/>
        <v>16526240</v>
      </c>
      <c r="G28" s="10">
        <f t="shared" si="1"/>
        <v>118.25400735142242</v>
      </c>
      <c r="H28" s="27">
        <v>71199400</v>
      </c>
      <c r="I28" s="26">
        <f t="shared" si="14"/>
        <v>-35861700</v>
      </c>
      <c r="J28" s="10">
        <f t="shared" si="3"/>
        <v>66.503519952625183</v>
      </c>
      <c r="K28" s="27">
        <v>71497400</v>
      </c>
      <c r="L28" s="26">
        <f t="shared" si="4"/>
        <v>298000</v>
      </c>
      <c r="M28" s="10">
        <f t="shared" si="5"/>
        <v>100.4185428528892</v>
      </c>
      <c r="N28" s="26">
        <f t="shared" si="10"/>
        <v>-19037460</v>
      </c>
      <c r="O28" s="10">
        <f t="shared" si="9"/>
        <v>78.97223235337195</v>
      </c>
    </row>
    <row r="29" spans="1:15" ht="31.5">
      <c r="A29" s="23" t="s">
        <v>20</v>
      </c>
      <c r="B29" s="24" t="s">
        <v>21</v>
      </c>
      <c r="C29" s="25">
        <v>9849000</v>
      </c>
      <c r="D29" s="25"/>
      <c r="E29" s="10">
        <f t="shared" si="0"/>
        <v>0</v>
      </c>
      <c r="F29" s="26">
        <f t="shared" si="13"/>
        <v>-9849000</v>
      </c>
      <c r="G29" s="10">
        <f t="shared" si="1"/>
        <v>0</v>
      </c>
      <c r="H29" s="27"/>
      <c r="I29" s="26">
        <f t="shared" si="14"/>
        <v>0</v>
      </c>
      <c r="J29" s="10"/>
      <c r="K29" s="27"/>
      <c r="L29" s="26">
        <f t="shared" si="4"/>
        <v>0</v>
      </c>
      <c r="M29" s="10">
        <v>0</v>
      </c>
      <c r="N29" s="26">
        <f t="shared" si="10"/>
        <v>-9849000</v>
      </c>
      <c r="O29" s="10">
        <f t="shared" si="9"/>
        <v>0</v>
      </c>
    </row>
    <row r="30" spans="1:15" ht="31.5">
      <c r="A30" s="23" t="s">
        <v>22</v>
      </c>
      <c r="B30" s="24" t="s">
        <v>23</v>
      </c>
      <c r="C30" s="25">
        <v>322000</v>
      </c>
      <c r="D30" s="25">
        <v>322000</v>
      </c>
      <c r="E30" s="10">
        <f t="shared" si="0"/>
        <v>4.919310966730271E-3</v>
      </c>
      <c r="F30" s="26">
        <f t="shared" si="13"/>
        <v>0</v>
      </c>
      <c r="G30" s="10">
        <f t="shared" si="1"/>
        <v>100</v>
      </c>
      <c r="H30" s="27"/>
      <c r="I30" s="26">
        <f t="shared" si="14"/>
        <v>-322000</v>
      </c>
      <c r="J30" s="10">
        <f t="shared" si="3"/>
        <v>0</v>
      </c>
      <c r="K30" s="27"/>
      <c r="L30" s="26">
        <f t="shared" si="4"/>
        <v>0</v>
      </c>
      <c r="M30" s="10"/>
      <c r="N30" s="26">
        <f t="shared" si="10"/>
        <v>-322000</v>
      </c>
      <c r="O30" s="10">
        <f t="shared" si="9"/>
        <v>0</v>
      </c>
    </row>
    <row r="31" spans="1:15">
      <c r="A31" s="23" t="s">
        <v>26</v>
      </c>
      <c r="B31" s="24" t="s">
        <v>27</v>
      </c>
      <c r="C31" s="25">
        <v>2250000</v>
      </c>
      <c r="D31" s="25">
        <v>2250000</v>
      </c>
      <c r="E31" s="10">
        <f t="shared" si="0"/>
        <v>3.4374067314109039E-2</v>
      </c>
      <c r="F31" s="26">
        <f t="shared" si="13"/>
        <v>0</v>
      </c>
      <c r="G31" s="10">
        <f t="shared" si="1"/>
        <v>100</v>
      </c>
      <c r="H31" s="27">
        <v>2250000</v>
      </c>
      <c r="I31" s="26">
        <f t="shared" si="14"/>
        <v>0</v>
      </c>
      <c r="J31" s="10">
        <f t="shared" si="3"/>
        <v>100</v>
      </c>
      <c r="K31" s="27">
        <v>2250000</v>
      </c>
      <c r="L31" s="26">
        <f t="shared" si="4"/>
        <v>0</v>
      </c>
      <c r="M31" s="10">
        <f t="shared" si="5"/>
        <v>100</v>
      </c>
      <c r="N31" s="26">
        <f t="shared" si="10"/>
        <v>0</v>
      </c>
      <c r="O31" s="10">
        <f t="shared" si="9"/>
        <v>100</v>
      </c>
    </row>
    <row r="32" spans="1:15">
      <c r="A32" s="28" t="s">
        <v>36</v>
      </c>
      <c r="B32" s="29" t="s">
        <v>37</v>
      </c>
      <c r="C32" s="25">
        <v>31906200</v>
      </c>
      <c r="D32" s="25">
        <v>102692900</v>
      </c>
      <c r="E32" s="10">
        <f t="shared" si="0"/>
        <v>1.5688767365693634</v>
      </c>
      <c r="F32" s="26">
        <f t="shared" si="13"/>
        <v>70786700</v>
      </c>
      <c r="G32" s="10">
        <v>0</v>
      </c>
      <c r="H32" s="27">
        <v>89332500</v>
      </c>
      <c r="I32" s="26">
        <f t="shared" si="14"/>
        <v>-13360400</v>
      </c>
      <c r="J32" s="10">
        <f t="shared" si="3"/>
        <v>86.989947698429006</v>
      </c>
      <c r="K32" s="27">
        <v>89332500</v>
      </c>
      <c r="L32" s="26">
        <f t="shared" si="4"/>
        <v>0</v>
      </c>
      <c r="M32" s="10">
        <v>0</v>
      </c>
      <c r="N32" s="26">
        <f t="shared" si="10"/>
        <v>57426300</v>
      </c>
      <c r="O32" s="10">
        <f t="shared" si="9"/>
        <v>279.98476785076252</v>
      </c>
    </row>
    <row r="33" spans="1:15">
      <c r="A33" s="23" t="s">
        <v>38</v>
      </c>
      <c r="B33" s="24" t="s">
        <v>39</v>
      </c>
      <c r="C33" s="25">
        <v>36755500</v>
      </c>
      <c r="D33" s="25">
        <v>31579200</v>
      </c>
      <c r="E33" s="10">
        <f t="shared" si="0"/>
        <v>0.48244690956698322</v>
      </c>
      <c r="F33" s="26">
        <f t="shared" si="13"/>
        <v>-5176300</v>
      </c>
      <c r="G33" s="10">
        <f t="shared" si="1"/>
        <v>85.916937601175334</v>
      </c>
      <c r="H33" s="27">
        <v>31579200</v>
      </c>
      <c r="I33" s="26">
        <f t="shared" si="14"/>
        <v>0</v>
      </c>
      <c r="J33" s="10">
        <f t="shared" si="3"/>
        <v>100</v>
      </c>
      <c r="K33" s="27">
        <v>31579200</v>
      </c>
      <c r="L33" s="26">
        <f t="shared" si="4"/>
        <v>0</v>
      </c>
      <c r="M33" s="10">
        <f t="shared" si="5"/>
        <v>100</v>
      </c>
      <c r="N33" s="26">
        <f t="shared" si="10"/>
        <v>-5176300</v>
      </c>
      <c r="O33" s="10">
        <f t="shared" si="9"/>
        <v>85.916937601175334</v>
      </c>
    </row>
    <row r="34" spans="1:15">
      <c r="A34" s="23" t="s">
        <v>40</v>
      </c>
      <c r="B34" s="24" t="s">
        <v>41</v>
      </c>
      <c r="C34" s="25">
        <v>37851900</v>
      </c>
      <c r="D34" s="25">
        <v>64582100</v>
      </c>
      <c r="E34" s="10">
        <f t="shared" si="0"/>
        <v>0.98664420119400942</v>
      </c>
      <c r="F34" s="26">
        <f t="shared" si="13"/>
        <v>26730200</v>
      </c>
      <c r="G34" s="10">
        <f t="shared" si="1"/>
        <v>170.61785537846185</v>
      </c>
      <c r="H34" s="27">
        <v>26140400</v>
      </c>
      <c r="I34" s="26">
        <f t="shared" si="14"/>
        <v>-38441700</v>
      </c>
      <c r="J34" s="10">
        <f t="shared" si="3"/>
        <v>40.47623102996031</v>
      </c>
      <c r="K34" s="27">
        <v>35366400</v>
      </c>
      <c r="L34" s="26">
        <f t="shared" si="4"/>
        <v>9226000</v>
      </c>
      <c r="M34" s="10">
        <f t="shared" si="5"/>
        <v>135.29402763538431</v>
      </c>
      <c r="N34" s="26">
        <f t="shared" si="10"/>
        <v>-2485500</v>
      </c>
      <c r="O34" s="10">
        <f t="shared" si="9"/>
        <v>93.433618920054201</v>
      </c>
    </row>
    <row r="35" spans="1:15">
      <c r="A35" s="23" t="s">
        <v>42</v>
      </c>
      <c r="B35" s="24" t="s">
        <v>43</v>
      </c>
      <c r="C35" s="25">
        <v>20666000</v>
      </c>
      <c r="D35" s="25">
        <v>21359750</v>
      </c>
      <c r="E35" s="10">
        <f t="shared" si="0"/>
        <v>0.32632065969446244</v>
      </c>
      <c r="F35" s="26">
        <f t="shared" si="13"/>
        <v>693750</v>
      </c>
      <c r="G35" s="10">
        <f t="shared" si="1"/>
        <v>103.35696312784283</v>
      </c>
      <c r="H35" s="27">
        <v>22326000</v>
      </c>
      <c r="I35" s="26">
        <f t="shared" si="14"/>
        <v>966250</v>
      </c>
      <c r="J35" s="10">
        <f t="shared" si="3"/>
        <v>104.52369526796896</v>
      </c>
      <c r="K35" s="27">
        <v>23190000</v>
      </c>
      <c r="L35" s="26">
        <f t="shared" si="4"/>
        <v>864000</v>
      </c>
      <c r="M35" s="10">
        <f t="shared" si="5"/>
        <v>103.86992743886051</v>
      </c>
      <c r="N35" s="26">
        <f t="shared" si="10"/>
        <v>2524000</v>
      </c>
      <c r="O35" s="10">
        <f t="shared" si="9"/>
        <v>112.21329720313558</v>
      </c>
    </row>
    <row r="36" spans="1:15" ht="31.5">
      <c r="A36" s="31" t="s">
        <v>44</v>
      </c>
      <c r="B36" s="19"/>
      <c r="C36" s="20">
        <f>SUM(C37:C43)</f>
        <v>3058997080</v>
      </c>
      <c r="D36" s="20">
        <f>SUM(D37:D43)</f>
        <v>3144188410</v>
      </c>
      <c r="E36" s="21">
        <f t="shared" si="0"/>
        <v>48.034908468258429</v>
      </c>
      <c r="F36" s="20">
        <f>SUM(F37:F43)</f>
        <v>85191330</v>
      </c>
      <c r="G36" s="21">
        <f t="shared" si="1"/>
        <v>102.78494316182871</v>
      </c>
      <c r="H36" s="20">
        <f>SUM(H37:H43)</f>
        <v>3378145391</v>
      </c>
      <c r="I36" s="20">
        <f>SUM(I37:I43)</f>
        <v>233956981</v>
      </c>
      <c r="J36" s="21">
        <f t="shared" si="3"/>
        <v>107.44093389110864</v>
      </c>
      <c r="K36" s="20">
        <f>SUM(K37:K43)</f>
        <v>3694522171</v>
      </c>
      <c r="L36" s="20">
        <f>SUM(L37:L43)</f>
        <v>316376780</v>
      </c>
      <c r="M36" s="21">
        <f t="shared" si="5"/>
        <v>109.36539856581915</v>
      </c>
      <c r="N36" s="20">
        <f>SUM(N37:N43)</f>
        <v>635525091</v>
      </c>
      <c r="O36" s="21">
        <f t="shared" si="9"/>
        <v>120.77560306137984</v>
      </c>
    </row>
    <row r="37" spans="1:15">
      <c r="A37" s="23" t="s">
        <v>45</v>
      </c>
      <c r="B37" s="24" t="s">
        <v>46</v>
      </c>
      <c r="C37" s="25">
        <v>1914800</v>
      </c>
      <c r="D37" s="25">
        <v>1668200</v>
      </c>
      <c r="E37" s="10">
        <f t="shared" si="0"/>
        <v>2.5485697374842978E-2</v>
      </c>
      <c r="F37" s="26">
        <f t="shared" si="13"/>
        <v>-246600</v>
      </c>
      <c r="G37" s="10">
        <f t="shared" si="1"/>
        <v>87.121370378107372</v>
      </c>
      <c r="H37" s="27">
        <v>1754300</v>
      </c>
      <c r="I37" s="26">
        <f t="shared" si="14"/>
        <v>86100</v>
      </c>
      <c r="J37" s="10">
        <f t="shared" si="3"/>
        <v>105.1612516484834</v>
      </c>
      <c r="K37" s="27">
        <v>1722000</v>
      </c>
      <c r="L37" s="26">
        <f t="shared" si="4"/>
        <v>-32300</v>
      </c>
      <c r="M37" s="10">
        <v>0</v>
      </c>
      <c r="N37" s="26">
        <f t="shared" si="10"/>
        <v>-192800</v>
      </c>
      <c r="O37" s="10">
        <f t="shared" si="9"/>
        <v>89.931063296427823</v>
      </c>
    </row>
    <row r="38" spans="1:15">
      <c r="A38" s="23" t="s">
        <v>47</v>
      </c>
      <c r="B38" s="24" t="s">
        <v>48</v>
      </c>
      <c r="C38" s="25">
        <v>1018574720</v>
      </c>
      <c r="D38" s="25">
        <v>941539720</v>
      </c>
      <c r="E38" s="10">
        <f t="shared" si="0"/>
        <v>14.384244317416611</v>
      </c>
      <c r="F38" s="26">
        <f t="shared" si="13"/>
        <v>-77035000</v>
      </c>
      <c r="G38" s="10">
        <f t="shared" si="1"/>
        <v>92.436980961004025</v>
      </c>
      <c r="H38" s="27">
        <v>1059594720</v>
      </c>
      <c r="I38" s="26">
        <f t="shared" si="14"/>
        <v>118055000</v>
      </c>
      <c r="J38" s="10">
        <f t="shared" si="3"/>
        <v>112.53850448284859</v>
      </c>
      <c r="K38" s="27">
        <v>1265017720</v>
      </c>
      <c r="L38" s="26">
        <f t="shared" si="4"/>
        <v>205423000</v>
      </c>
      <c r="M38" s="10">
        <f t="shared" si="5"/>
        <v>119.38694069747724</v>
      </c>
      <c r="N38" s="26">
        <f t="shared" si="10"/>
        <v>246443000</v>
      </c>
      <c r="O38" s="10">
        <f t="shared" si="9"/>
        <v>124.19488675312893</v>
      </c>
    </row>
    <row r="39" spans="1:15">
      <c r="A39" s="23" t="s">
        <v>49</v>
      </c>
      <c r="B39" s="24" t="s">
        <v>50</v>
      </c>
      <c r="C39" s="25">
        <v>1809644920</v>
      </c>
      <c r="D39" s="25">
        <v>1926984650</v>
      </c>
      <c r="E39" s="10">
        <f t="shared" si="0"/>
        <v>29.439244476602155</v>
      </c>
      <c r="F39" s="26">
        <f t="shared" si="13"/>
        <v>117339730</v>
      </c>
      <c r="G39" s="10">
        <f t="shared" si="1"/>
        <v>106.48413004690444</v>
      </c>
      <c r="H39" s="27">
        <v>2035787631</v>
      </c>
      <c r="I39" s="26">
        <f t="shared" si="14"/>
        <v>108802981</v>
      </c>
      <c r="J39" s="10">
        <f t="shared" si="3"/>
        <v>105.64628166602157</v>
      </c>
      <c r="K39" s="27">
        <v>2128340011</v>
      </c>
      <c r="L39" s="26">
        <f t="shared" si="4"/>
        <v>92552380</v>
      </c>
      <c r="M39" s="10">
        <f t="shared" si="5"/>
        <v>104.5462689030357</v>
      </c>
      <c r="N39" s="26">
        <f t="shared" si="10"/>
        <v>318695091</v>
      </c>
      <c r="O39" s="10">
        <f t="shared" si="9"/>
        <v>117.61091844470792</v>
      </c>
    </row>
    <row r="40" spans="1:15">
      <c r="A40" s="23" t="s">
        <v>51</v>
      </c>
      <c r="B40" s="24" t="s">
        <v>52</v>
      </c>
      <c r="C40" s="25">
        <v>72315417</v>
      </c>
      <c r="D40" s="25">
        <v>70754517</v>
      </c>
      <c r="E40" s="10">
        <f t="shared" si="0"/>
        <v>1.0809424578378988</v>
      </c>
      <c r="F40" s="26">
        <f t="shared" si="13"/>
        <v>-1560900</v>
      </c>
      <c r="G40" s="10">
        <f t="shared" si="1"/>
        <v>97.84153910085314</v>
      </c>
      <c r="H40" s="27">
        <v>71659517</v>
      </c>
      <c r="I40" s="26">
        <f t="shared" si="14"/>
        <v>905000</v>
      </c>
      <c r="J40" s="10">
        <f t="shared" si="3"/>
        <v>101.27907028183091</v>
      </c>
      <c r="K40" s="27">
        <v>73312517</v>
      </c>
      <c r="L40" s="26">
        <f t="shared" si="4"/>
        <v>1653000</v>
      </c>
      <c r="M40" s="10">
        <f t="shared" si="5"/>
        <v>102.30674175490186</v>
      </c>
      <c r="N40" s="26">
        <f t="shared" si="10"/>
        <v>997100</v>
      </c>
      <c r="O40" s="10">
        <f t="shared" si="9"/>
        <v>101.37882078450851</v>
      </c>
    </row>
    <row r="41" spans="1:15">
      <c r="A41" s="23" t="s">
        <v>53</v>
      </c>
      <c r="B41" s="24" t="s">
        <v>54</v>
      </c>
      <c r="C41" s="25">
        <v>113301700</v>
      </c>
      <c r="D41" s="25">
        <v>114549800</v>
      </c>
      <c r="E41" s="10">
        <f t="shared" si="0"/>
        <v>1.7500189048967676</v>
      </c>
      <c r="F41" s="26">
        <f t="shared" si="13"/>
        <v>1248100</v>
      </c>
      <c r="G41" s="10">
        <f t="shared" si="1"/>
        <v>101.10157217411566</v>
      </c>
      <c r="H41" s="27">
        <v>117519700</v>
      </c>
      <c r="I41" s="26">
        <f t="shared" si="14"/>
        <v>2969900</v>
      </c>
      <c r="J41" s="10">
        <f t="shared" si="3"/>
        <v>102.5926714843675</v>
      </c>
      <c r="K41" s="27">
        <v>126682400</v>
      </c>
      <c r="L41" s="26">
        <f t="shared" si="4"/>
        <v>9162700</v>
      </c>
      <c r="M41" s="10">
        <f t="shared" si="5"/>
        <v>107.7967353558595</v>
      </c>
      <c r="N41" s="26">
        <f t="shared" si="10"/>
        <v>13380700</v>
      </c>
      <c r="O41" s="10">
        <f t="shared" si="9"/>
        <v>111.80979632256181</v>
      </c>
    </row>
    <row r="42" spans="1:15">
      <c r="A42" s="23" t="s">
        <v>38</v>
      </c>
      <c r="B42" s="24" t="s">
        <v>39</v>
      </c>
      <c r="C42" s="25">
        <v>1400523</v>
      </c>
      <c r="D42" s="25">
        <v>1400523</v>
      </c>
      <c r="E42" s="10">
        <f t="shared" si="0"/>
        <v>2.1396298611981304E-2</v>
      </c>
      <c r="F42" s="26">
        <f t="shared" si="13"/>
        <v>0</v>
      </c>
      <c r="G42" s="10">
        <f t="shared" si="1"/>
        <v>100</v>
      </c>
      <c r="H42" s="27">
        <v>1400523</v>
      </c>
      <c r="I42" s="26">
        <f t="shared" si="14"/>
        <v>0</v>
      </c>
      <c r="J42" s="10">
        <f t="shared" si="3"/>
        <v>100</v>
      </c>
      <c r="K42" s="27">
        <v>1400523</v>
      </c>
      <c r="L42" s="26">
        <f t="shared" si="4"/>
        <v>0</v>
      </c>
      <c r="M42" s="10">
        <f t="shared" si="5"/>
        <v>100</v>
      </c>
      <c r="N42" s="26">
        <f t="shared" si="10"/>
        <v>0</v>
      </c>
      <c r="O42" s="10">
        <f t="shared" si="9"/>
        <v>100</v>
      </c>
    </row>
    <row r="43" spans="1:15">
      <c r="A43" s="23" t="s">
        <v>40</v>
      </c>
      <c r="B43" s="24" t="s">
        <v>41</v>
      </c>
      <c r="C43" s="25">
        <v>41845000</v>
      </c>
      <c r="D43" s="25">
        <v>87291000</v>
      </c>
      <c r="E43" s="10">
        <f t="shared" si="0"/>
        <v>1.3335763155181743</v>
      </c>
      <c r="F43" s="26">
        <f t="shared" si="13"/>
        <v>45446000</v>
      </c>
      <c r="G43" s="10">
        <f t="shared" si="1"/>
        <v>208.60556816823993</v>
      </c>
      <c r="H43" s="27">
        <v>90429000</v>
      </c>
      <c r="I43" s="26">
        <f t="shared" si="14"/>
        <v>3138000</v>
      </c>
      <c r="J43" s="10">
        <f t="shared" si="3"/>
        <v>103.59487232360725</v>
      </c>
      <c r="K43" s="27">
        <v>98047000</v>
      </c>
      <c r="L43" s="26">
        <f t="shared" si="4"/>
        <v>7618000</v>
      </c>
      <c r="M43" s="10">
        <f t="shared" si="5"/>
        <v>108.42428866845812</v>
      </c>
      <c r="N43" s="26">
        <f t="shared" si="10"/>
        <v>56202000</v>
      </c>
      <c r="O43" s="10">
        <f t="shared" si="9"/>
        <v>234.30995339945034</v>
      </c>
    </row>
    <row r="44" spans="1:15">
      <c r="A44" s="18" t="s">
        <v>55</v>
      </c>
      <c r="B44" s="19"/>
      <c r="C44" s="20">
        <f>SUM(C45:C49)</f>
        <v>443584082</v>
      </c>
      <c r="D44" s="20">
        <f>SUM(D45:D49)</f>
        <v>488480004</v>
      </c>
      <c r="E44" s="21">
        <f t="shared" si="0"/>
        <v>7.4626864618187794</v>
      </c>
      <c r="F44" s="20">
        <f>SUM(F45:F49)</f>
        <v>44895922</v>
      </c>
      <c r="G44" s="21">
        <f t="shared" si="1"/>
        <v>110.12117517778736</v>
      </c>
      <c r="H44" s="20">
        <f>SUM(H45:H49)</f>
        <v>530944984</v>
      </c>
      <c r="I44" s="20">
        <f>SUM(I45:I49)</f>
        <v>42464980</v>
      </c>
      <c r="J44" s="21">
        <f t="shared" si="3"/>
        <v>108.69328931630126</v>
      </c>
      <c r="K44" s="20">
        <f>SUM(K45:K49)</f>
        <v>559672405</v>
      </c>
      <c r="L44" s="20">
        <f>SUM(L45:L49)</f>
        <v>28727421</v>
      </c>
      <c r="M44" s="21">
        <f t="shared" si="5"/>
        <v>105.41062103715062</v>
      </c>
      <c r="N44" s="20">
        <f>SUM(N45:N49)</f>
        <v>116088323</v>
      </c>
      <c r="O44" s="21">
        <f t="shared" si="9"/>
        <v>126.17053400036117</v>
      </c>
    </row>
    <row r="45" spans="1:15">
      <c r="A45" s="28" t="s">
        <v>45</v>
      </c>
      <c r="B45" s="29" t="s">
        <v>46</v>
      </c>
      <c r="C45" s="25">
        <v>132400</v>
      </c>
      <c r="D45" s="25">
        <v>72700</v>
      </c>
      <c r="E45" s="10">
        <f t="shared" si="0"/>
        <v>1.1106643083269899E-3</v>
      </c>
      <c r="F45" s="26">
        <f t="shared" si="13"/>
        <v>-59700</v>
      </c>
      <c r="G45" s="10">
        <v>0</v>
      </c>
      <c r="H45" s="27">
        <v>72700</v>
      </c>
      <c r="I45" s="26">
        <f t="shared" si="14"/>
        <v>0</v>
      </c>
      <c r="J45" s="10">
        <f t="shared" si="3"/>
        <v>100</v>
      </c>
      <c r="K45" s="27"/>
      <c r="L45" s="26">
        <f t="shared" si="4"/>
        <v>-72700</v>
      </c>
      <c r="M45" s="10">
        <v>0</v>
      </c>
      <c r="N45" s="26">
        <f t="shared" si="10"/>
        <v>-132400</v>
      </c>
      <c r="O45" s="10">
        <f t="shared" si="9"/>
        <v>0</v>
      </c>
    </row>
    <row r="46" spans="1:15">
      <c r="A46" s="23" t="s">
        <v>49</v>
      </c>
      <c r="B46" s="24" t="s">
        <v>50</v>
      </c>
      <c r="C46" s="25">
        <v>179182847</v>
      </c>
      <c r="D46" s="25">
        <v>177536790</v>
      </c>
      <c r="E46" s="10">
        <f t="shared" si="0"/>
        <v>2.7122940311959289</v>
      </c>
      <c r="F46" s="26">
        <f t="shared" si="13"/>
        <v>-1646057</v>
      </c>
      <c r="G46" s="10">
        <f t="shared" si="1"/>
        <v>99.081353473527528</v>
      </c>
      <c r="H46" s="27">
        <v>181079190</v>
      </c>
      <c r="I46" s="26">
        <f t="shared" si="14"/>
        <v>3542400</v>
      </c>
      <c r="J46" s="10">
        <f t="shared" si="3"/>
        <v>101.99530474782156</v>
      </c>
      <c r="K46" s="27">
        <v>202545290</v>
      </c>
      <c r="L46" s="26">
        <f t="shared" si="4"/>
        <v>21466100</v>
      </c>
      <c r="M46" s="10">
        <f t="shared" si="5"/>
        <v>111.85453723312988</v>
      </c>
      <c r="N46" s="26">
        <f t="shared" si="10"/>
        <v>23362443</v>
      </c>
      <c r="O46" s="10">
        <f t="shared" si="9"/>
        <v>113.03832559374392</v>
      </c>
    </row>
    <row r="47" spans="1:15">
      <c r="A47" s="23" t="s">
        <v>51</v>
      </c>
      <c r="B47" s="24" t="s">
        <v>52</v>
      </c>
      <c r="C47" s="25">
        <v>1539335</v>
      </c>
      <c r="D47" s="25">
        <v>1539335</v>
      </c>
      <c r="E47" s="10">
        <f t="shared" si="0"/>
        <v>2.3516979959539573E-2</v>
      </c>
      <c r="F47" s="26">
        <f t="shared" si="13"/>
        <v>0</v>
      </c>
      <c r="G47" s="10">
        <f t="shared" si="1"/>
        <v>100</v>
      </c>
      <c r="H47" s="27">
        <v>1539335</v>
      </c>
      <c r="I47" s="26">
        <f t="shared" si="14"/>
        <v>0</v>
      </c>
      <c r="J47" s="10">
        <f t="shared" si="3"/>
        <v>100</v>
      </c>
      <c r="K47" s="27">
        <v>1539335</v>
      </c>
      <c r="L47" s="26">
        <f t="shared" si="4"/>
        <v>0</v>
      </c>
      <c r="M47" s="10">
        <f t="shared" si="5"/>
        <v>100</v>
      </c>
      <c r="N47" s="26">
        <f t="shared" si="10"/>
        <v>0</v>
      </c>
      <c r="O47" s="10">
        <f t="shared" si="9"/>
        <v>100</v>
      </c>
    </row>
    <row r="48" spans="1:15">
      <c r="A48" s="23" t="s">
        <v>56</v>
      </c>
      <c r="B48" s="24" t="s">
        <v>57</v>
      </c>
      <c r="C48" s="25">
        <v>240978900</v>
      </c>
      <c r="D48" s="25">
        <v>286680779</v>
      </c>
      <c r="E48" s="10">
        <f t="shared" si="0"/>
        <v>4.3797263977809848</v>
      </c>
      <c r="F48" s="26">
        <f t="shared" si="13"/>
        <v>45701879</v>
      </c>
      <c r="G48" s="10">
        <f t="shared" si="1"/>
        <v>118.96509569925003</v>
      </c>
      <c r="H48" s="27">
        <v>325806959</v>
      </c>
      <c r="I48" s="26">
        <f t="shared" si="14"/>
        <v>39126180</v>
      </c>
      <c r="J48" s="10">
        <f t="shared" si="3"/>
        <v>113.64799556373468</v>
      </c>
      <c r="K48" s="27">
        <v>332958880</v>
      </c>
      <c r="L48" s="26">
        <f t="shared" si="4"/>
        <v>7151921</v>
      </c>
      <c r="M48" s="10">
        <f t="shared" si="5"/>
        <v>102.19514065075572</v>
      </c>
      <c r="N48" s="26">
        <f t="shared" si="10"/>
        <v>91979980</v>
      </c>
      <c r="O48" s="10">
        <f t="shared" si="9"/>
        <v>138.1693085992176</v>
      </c>
    </row>
    <row r="49" spans="1:15">
      <c r="A49" s="23" t="s">
        <v>58</v>
      </c>
      <c r="B49" s="24" t="s">
        <v>59</v>
      </c>
      <c r="C49" s="25">
        <v>21750600</v>
      </c>
      <c r="D49" s="25">
        <v>22650400</v>
      </c>
      <c r="E49" s="10">
        <f t="shared" si="0"/>
        <v>0.34603838857399793</v>
      </c>
      <c r="F49" s="26">
        <f t="shared" si="13"/>
        <v>899800</v>
      </c>
      <c r="G49" s="10">
        <f t="shared" si="1"/>
        <v>104.13689737294602</v>
      </c>
      <c r="H49" s="27">
        <v>22446800</v>
      </c>
      <c r="I49" s="26">
        <f t="shared" si="14"/>
        <v>-203600</v>
      </c>
      <c r="J49" s="10">
        <f t="shared" si="3"/>
        <v>99.101119627026463</v>
      </c>
      <c r="K49" s="27">
        <v>22628900</v>
      </c>
      <c r="L49" s="26">
        <f t="shared" si="4"/>
        <v>182100</v>
      </c>
      <c r="M49" s="10">
        <f t="shared" si="5"/>
        <v>100.81125149241763</v>
      </c>
      <c r="N49" s="26">
        <f t="shared" si="10"/>
        <v>878300</v>
      </c>
      <c r="O49" s="10">
        <f t="shared" si="9"/>
        <v>104.03804952507056</v>
      </c>
    </row>
    <row r="50" spans="1:15" ht="31.5">
      <c r="A50" s="31" t="s">
        <v>60</v>
      </c>
      <c r="B50" s="19"/>
      <c r="C50" s="20">
        <f>SUM(C51:C55)</f>
        <v>251988462</v>
      </c>
      <c r="D50" s="20">
        <f>SUM(D51:D55)</f>
        <v>554165282</v>
      </c>
      <c r="E50" s="21">
        <f t="shared" si="0"/>
        <v>8.4661843140489861</v>
      </c>
      <c r="F50" s="20">
        <f>SUM(F51:F55)</f>
        <v>302176820</v>
      </c>
      <c r="G50" s="21">
        <f t="shared" si="1"/>
        <v>219.91692699009371</v>
      </c>
      <c r="H50" s="20">
        <f>SUM(H51:H55)</f>
        <v>526600232</v>
      </c>
      <c r="I50" s="20">
        <f>SUM(I51:I55)</f>
        <v>-27565050</v>
      </c>
      <c r="J50" s="21">
        <f t="shared" si="3"/>
        <v>95.025843210437714</v>
      </c>
      <c r="K50" s="20">
        <f>SUM(K51:K55)</f>
        <v>489966532</v>
      </c>
      <c r="L50" s="20">
        <f>SUM(L51:L55)</f>
        <v>-36633700</v>
      </c>
      <c r="M50" s="21">
        <f t="shared" si="5"/>
        <v>93.043356653895287</v>
      </c>
      <c r="N50" s="20">
        <f>SUM(N51:N55)</f>
        <v>237978070</v>
      </c>
      <c r="O50" s="21">
        <f t="shared" si="9"/>
        <v>194.44006606937424</v>
      </c>
    </row>
    <row r="51" spans="1:15">
      <c r="A51" s="23" t="s">
        <v>49</v>
      </c>
      <c r="B51" s="24" t="s">
        <v>50</v>
      </c>
      <c r="C51" s="25">
        <v>193161282</v>
      </c>
      <c r="D51" s="25">
        <v>256394085</v>
      </c>
      <c r="E51" s="10">
        <f t="shared" si="0"/>
        <v>3.9170255718797309</v>
      </c>
      <c r="F51" s="26">
        <f t="shared" si="13"/>
        <v>63232803</v>
      </c>
      <c r="G51" s="10">
        <f t="shared" si="1"/>
        <v>132.73575446657057</v>
      </c>
      <c r="H51" s="27">
        <v>307001826</v>
      </c>
      <c r="I51" s="26">
        <f t="shared" si="14"/>
        <v>50607741</v>
      </c>
      <c r="J51" s="10">
        <f t="shared" si="3"/>
        <v>119.73826385269379</v>
      </c>
      <c r="K51" s="27">
        <v>332467399</v>
      </c>
      <c r="L51" s="26">
        <f t="shared" si="4"/>
        <v>25465573</v>
      </c>
      <c r="M51" s="10">
        <f t="shared" si="5"/>
        <v>108.29492558132212</v>
      </c>
      <c r="N51" s="26">
        <f t="shared" si="10"/>
        <v>139306117</v>
      </c>
      <c r="O51" s="10">
        <f t="shared" si="9"/>
        <v>172.1190683544956</v>
      </c>
    </row>
    <row r="52" spans="1:15">
      <c r="A52" s="23" t="s">
        <v>51</v>
      </c>
      <c r="B52" s="24" t="s">
        <v>52</v>
      </c>
      <c r="C52" s="25">
        <v>1733710</v>
      </c>
      <c r="D52" s="25">
        <v>1733710</v>
      </c>
      <c r="E52" s="10">
        <f t="shared" si="0"/>
        <v>2.6486517441397326E-2</v>
      </c>
      <c r="F52" s="26">
        <f t="shared" si="13"/>
        <v>0</v>
      </c>
      <c r="G52" s="10">
        <f t="shared" si="1"/>
        <v>100</v>
      </c>
      <c r="H52" s="27">
        <v>1733710</v>
      </c>
      <c r="I52" s="26">
        <f t="shared" si="14"/>
        <v>0</v>
      </c>
      <c r="J52" s="10">
        <f t="shared" si="3"/>
        <v>100</v>
      </c>
      <c r="K52" s="27">
        <v>1733710</v>
      </c>
      <c r="L52" s="26">
        <f t="shared" si="4"/>
        <v>0</v>
      </c>
      <c r="M52" s="10">
        <f t="shared" si="5"/>
        <v>100</v>
      </c>
      <c r="N52" s="26">
        <f t="shared" si="10"/>
        <v>0</v>
      </c>
      <c r="O52" s="10">
        <f t="shared" si="9"/>
        <v>100</v>
      </c>
    </row>
    <row r="53" spans="1:15">
      <c r="A53" s="23" t="s">
        <v>61</v>
      </c>
      <c r="B53" s="24" t="s">
        <v>62</v>
      </c>
      <c r="C53" s="25">
        <v>35249000</v>
      </c>
      <c r="D53" s="25">
        <v>270602717</v>
      </c>
      <c r="E53" s="10">
        <f t="shared" si="0"/>
        <v>4.1340960042394661</v>
      </c>
      <c r="F53" s="26">
        <f t="shared" si="13"/>
        <v>235353717</v>
      </c>
      <c r="G53" s="10">
        <f t="shared" si="1"/>
        <v>767.68906068257263</v>
      </c>
      <c r="H53" s="27">
        <v>195786726</v>
      </c>
      <c r="I53" s="26">
        <f t="shared" si="14"/>
        <v>-74815991</v>
      </c>
      <c r="J53" s="10">
        <f t="shared" si="3"/>
        <v>72.352091719759045</v>
      </c>
      <c r="K53" s="27">
        <v>133396753</v>
      </c>
      <c r="L53" s="26">
        <f t="shared" si="4"/>
        <v>-62389973</v>
      </c>
      <c r="M53" s="10">
        <f t="shared" si="5"/>
        <v>68.133706367815762</v>
      </c>
      <c r="N53" s="26">
        <f t="shared" si="10"/>
        <v>98147753</v>
      </c>
      <c r="O53" s="10">
        <f t="shared" si="9"/>
        <v>378.44124088626631</v>
      </c>
    </row>
    <row r="54" spans="1:15">
      <c r="A54" s="23" t="s">
        <v>63</v>
      </c>
      <c r="B54" s="24" t="s">
        <v>64</v>
      </c>
      <c r="C54" s="25">
        <v>4520870</v>
      </c>
      <c r="D54" s="25">
        <v>7373770</v>
      </c>
      <c r="E54" s="10">
        <f t="shared" si="0"/>
        <v>0.11265176281722569</v>
      </c>
      <c r="F54" s="26">
        <f t="shared" si="13"/>
        <v>2852900</v>
      </c>
      <c r="G54" s="10">
        <f t="shared" si="1"/>
        <v>163.10511029956623</v>
      </c>
      <c r="H54" s="27">
        <v>4429370</v>
      </c>
      <c r="I54" s="26">
        <f t="shared" si="14"/>
        <v>-2944400</v>
      </c>
      <c r="J54" s="10">
        <f t="shared" si="3"/>
        <v>60.069272570204937</v>
      </c>
      <c r="K54" s="27">
        <v>4429370</v>
      </c>
      <c r="L54" s="26">
        <f t="shared" si="4"/>
        <v>0</v>
      </c>
      <c r="M54" s="10">
        <f t="shared" si="5"/>
        <v>100</v>
      </c>
      <c r="N54" s="26">
        <f t="shared" si="10"/>
        <v>-91500</v>
      </c>
      <c r="O54" s="10">
        <f t="shared" si="9"/>
        <v>97.976053281779826</v>
      </c>
    </row>
    <row r="55" spans="1:15">
      <c r="A55" s="23" t="s">
        <v>65</v>
      </c>
      <c r="B55" s="24" t="s">
        <v>66</v>
      </c>
      <c r="C55" s="25">
        <v>17323600</v>
      </c>
      <c r="D55" s="25">
        <v>18061000</v>
      </c>
      <c r="E55" s="10">
        <f t="shared" si="0"/>
        <v>0.27592445767116597</v>
      </c>
      <c r="F55" s="26">
        <f t="shared" si="13"/>
        <v>737400</v>
      </c>
      <c r="G55" s="10">
        <f t="shared" si="1"/>
        <v>104.25662102565288</v>
      </c>
      <c r="H55" s="27">
        <v>17648600</v>
      </c>
      <c r="I55" s="26">
        <f t="shared" si="14"/>
        <v>-412400</v>
      </c>
      <c r="J55" s="10">
        <f t="shared" si="3"/>
        <v>97.71662698632413</v>
      </c>
      <c r="K55" s="27">
        <v>17939300</v>
      </c>
      <c r="L55" s="26">
        <f t="shared" si="4"/>
        <v>290700</v>
      </c>
      <c r="M55" s="10">
        <f t="shared" si="5"/>
        <v>101.64715614836304</v>
      </c>
      <c r="N55" s="26">
        <f t="shared" si="10"/>
        <v>615700</v>
      </c>
      <c r="O55" s="10">
        <f t="shared" si="9"/>
        <v>103.55411115472535</v>
      </c>
    </row>
    <row r="56" spans="1:15" ht="31.5">
      <c r="A56" s="32" t="s">
        <v>67</v>
      </c>
      <c r="B56" s="19"/>
      <c r="C56" s="20">
        <f>SUM(C57:C58)</f>
        <v>163425600</v>
      </c>
      <c r="D56" s="20">
        <f>SUM(D57:D58)</f>
        <v>212864500</v>
      </c>
      <c r="E56" s="21">
        <f t="shared" si="0"/>
        <v>3.2520082896818505</v>
      </c>
      <c r="F56" s="20">
        <f>SUM(F57:F58)</f>
        <v>49438900</v>
      </c>
      <c r="G56" s="21">
        <f t="shared" si="1"/>
        <v>130.25162520437433</v>
      </c>
      <c r="H56" s="20">
        <f>SUM(H57:H58)</f>
        <v>216236200</v>
      </c>
      <c r="I56" s="20">
        <f>SUM(I57:I58)</f>
        <v>3371700</v>
      </c>
      <c r="J56" s="21">
        <f t="shared" si="3"/>
        <v>101.58396538643129</v>
      </c>
      <c r="K56" s="20">
        <f>SUM(K57:K58)</f>
        <v>232545200</v>
      </c>
      <c r="L56" s="20">
        <f>SUM(L57:L58)</f>
        <v>16309000</v>
      </c>
      <c r="M56" s="21">
        <f t="shared" si="5"/>
        <v>107.54221541074067</v>
      </c>
      <c r="N56" s="20">
        <f>SUM(N57:N58)</f>
        <v>69119600</v>
      </c>
      <c r="O56" s="21">
        <f t="shared" si="9"/>
        <v>142.29423052447109</v>
      </c>
    </row>
    <row r="57" spans="1:15">
      <c r="A57" s="23" t="s">
        <v>40</v>
      </c>
      <c r="B57" s="24" t="s">
        <v>41</v>
      </c>
      <c r="C57" s="25">
        <v>124634100</v>
      </c>
      <c r="D57" s="25">
        <v>174073000</v>
      </c>
      <c r="E57" s="10">
        <f t="shared" si="0"/>
        <v>2.6593764531417348</v>
      </c>
      <c r="F57" s="26">
        <f t="shared" si="13"/>
        <v>49438900</v>
      </c>
      <c r="G57" s="10">
        <f t="shared" si="1"/>
        <v>139.66723392715156</v>
      </c>
      <c r="H57" s="27">
        <v>180897100</v>
      </c>
      <c r="I57" s="26">
        <f t="shared" si="14"/>
        <v>6824100</v>
      </c>
      <c r="J57" s="10">
        <f t="shared" si="3"/>
        <v>103.92025184836247</v>
      </c>
      <c r="K57" s="27">
        <v>197206100</v>
      </c>
      <c r="L57" s="26">
        <f t="shared" si="4"/>
        <v>16309000</v>
      </c>
      <c r="M57" s="10">
        <f t="shared" si="5"/>
        <v>109.01562269378557</v>
      </c>
      <c r="N57" s="26">
        <f t="shared" si="10"/>
        <v>72572000</v>
      </c>
      <c r="O57" s="10">
        <f t="shared" si="9"/>
        <v>158.22804513371543</v>
      </c>
    </row>
    <row r="58" spans="1:15">
      <c r="A58" s="23" t="s">
        <v>68</v>
      </c>
      <c r="B58" s="24" t="s">
        <v>69</v>
      </c>
      <c r="C58" s="25">
        <v>38791500</v>
      </c>
      <c r="D58" s="25">
        <v>38791500</v>
      </c>
      <c r="E58" s="10">
        <f t="shared" si="0"/>
        <v>0.59263183654011586</v>
      </c>
      <c r="F58" s="26">
        <f t="shared" si="13"/>
        <v>0</v>
      </c>
      <c r="G58" s="10">
        <f t="shared" si="1"/>
        <v>100</v>
      </c>
      <c r="H58" s="27">
        <v>35339100</v>
      </c>
      <c r="I58" s="26">
        <f t="shared" si="14"/>
        <v>-3452400</v>
      </c>
      <c r="J58" s="10">
        <f t="shared" si="3"/>
        <v>91.100112137968367</v>
      </c>
      <c r="K58" s="27">
        <v>35339100</v>
      </c>
      <c r="L58" s="26">
        <f t="shared" si="4"/>
        <v>0</v>
      </c>
      <c r="M58" s="10">
        <f t="shared" si="5"/>
        <v>100</v>
      </c>
      <c r="N58" s="26">
        <f t="shared" si="10"/>
        <v>-3452400</v>
      </c>
      <c r="O58" s="10">
        <f t="shared" si="9"/>
        <v>91.100112137968367</v>
      </c>
    </row>
    <row r="59" spans="1:15" ht="31.5">
      <c r="A59" s="31" t="s">
        <v>70</v>
      </c>
      <c r="B59" s="19"/>
      <c r="C59" s="20">
        <f>SUM(C60:C68)</f>
        <v>1183294000</v>
      </c>
      <c r="D59" s="20">
        <f>SUM(D60:D68)</f>
        <v>580426500</v>
      </c>
      <c r="E59" s="21">
        <f t="shared" si="0"/>
        <v>8.8673864808412031</v>
      </c>
      <c r="F59" s="20">
        <f>SUM(F60:F68)</f>
        <v>-602867500</v>
      </c>
      <c r="G59" s="10">
        <f t="shared" si="1"/>
        <v>49.051757213338362</v>
      </c>
      <c r="H59" s="20">
        <f>SUM(H60:H68)</f>
        <v>353530600</v>
      </c>
      <c r="I59" s="20">
        <f>SUM(I60:I68)</f>
        <v>-226895900</v>
      </c>
      <c r="J59" s="21">
        <f t="shared" si="3"/>
        <v>60.908762780472635</v>
      </c>
      <c r="K59" s="20">
        <f>SUM(K60:K68)</f>
        <v>271442900</v>
      </c>
      <c r="L59" s="20">
        <f>SUM(L60:L68)</f>
        <v>-82087700</v>
      </c>
      <c r="M59" s="21">
        <f t="shared" si="5"/>
        <v>76.780595512807096</v>
      </c>
      <c r="N59" s="20">
        <f>SUM(N60:N68)</f>
        <v>-911851100</v>
      </c>
      <c r="O59" s="21">
        <f t="shared" si="9"/>
        <v>22.93959911906931</v>
      </c>
    </row>
    <row r="60" spans="1:15">
      <c r="A60" s="23" t="s">
        <v>13</v>
      </c>
      <c r="B60" s="24" t="s">
        <v>14</v>
      </c>
      <c r="C60" s="25">
        <v>42718800</v>
      </c>
      <c r="D60" s="25">
        <v>44322600</v>
      </c>
      <c r="E60" s="10">
        <f t="shared" si="0"/>
        <v>0.67713246041614639</v>
      </c>
      <c r="F60" s="26">
        <f t="shared" si="13"/>
        <v>1603800</v>
      </c>
      <c r="G60" s="10">
        <f t="shared" si="1"/>
        <v>103.7543189415433</v>
      </c>
      <c r="H60" s="27">
        <v>44559900</v>
      </c>
      <c r="I60" s="26">
        <f t="shared" si="14"/>
        <v>237300</v>
      </c>
      <c r="J60" s="10">
        <f t="shared" si="3"/>
        <v>100.53539277930446</v>
      </c>
      <c r="K60" s="27">
        <v>44752300</v>
      </c>
      <c r="L60" s="26">
        <f t="shared" si="4"/>
        <v>192400</v>
      </c>
      <c r="M60" s="10">
        <f t="shared" si="5"/>
        <v>100.43177834779702</v>
      </c>
      <c r="N60" s="26">
        <f t="shared" si="10"/>
        <v>2033500</v>
      </c>
      <c r="O60" s="10">
        <f t="shared" si="9"/>
        <v>104.76019925653341</v>
      </c>
    </row>
    <row r="61" spans="1:15">
      <c r="A61" s="23" t="s">
        <v>71</v>
      </c>
      <c r="B61" s="24" t="s">
        <v>72</v>
      </c>
      <c r="C61" s="25">
        <v>115638900</v>
      </c>
      <c r="D61" s="25">
        <v>94569000</v>
      </c>
      <c r="E61" s="10">
        <f t="shared" si="0"/>
        <v>1.4447649652568788</v>
      </c>
      <c r="F61" s="26">
        <f t="shared" si="13"/>
        <v>-21069900</v>
      </c>
      <c r="G61" s="10">
        <f t="shared" si="1"/>
        <v>81.779574174434373</v>
      </c>
      <c r="H61" s="27">
        <v>112958200</v>
      </c>
      <c r="I61" s="26">
        <f t="shared" si="14"/>
        <v>18389200</v>
      </c>
      <c r="J61" s="10">
        <f t="shared" si="3"/>
        <v>119.44527276380211</v>
      </c>
      <c r="K61" s="27">
        <v>99003900</v>
      </c>
      <c r="L61" s="26">
        <f t="shared" si="4"/>
        <v>-13954300</v>
      </c>
      <c r="M61" s="10">
        <f t="shared" si="5"/>
        <v>87.646492242263065</v>
      </c>
      <c r="N61" s="26">
        <f t="shared" si="10"/>
        <v>-16635000</v>
      </c>
      <c r="O61" s="10">
        <f t="shared" si="9"/>
        <v>85.61470231902932</v>
      </c>
    </row>
    <row r="62" spans="1:15">
      <c r="A62" s="23" t="s">
        <v>26</v>
      </c>
      <c r="B62" s="24" t="s">
        <v>27</v>
      </c>
      <c r="C62" s="25">
        <v>44678900</v>
      </c>
      <c r="D62" s="25">
        <v>50405200</v>
      </c>
      <c r="E62" s="10">
        <f t="shared" si="0"/>
        <v>0.77005855012494617</v>
      </c>
      <c r="F62" s="26">
        <f t="shared" si="13"/>
        <v>5726300</v>
      </c>
      <c r="G62" s="10">
        <f t="shared" ref="G62:G83" si="15">D62/C62*100</f>
        <v>112.81656441855104</v>
      </c>
      <c r="H62" s="27">
        <v>47127600</v>
      </c>
      <c r="I62" s="26">
        <f t="shared" si="14"/>
        <v>-3277600</v>
      </c>
      <c r="J62" s="10">
        <f t="shared" ref="J62:J83" si="16">H62/D62*100</f>
        <v>93.497496290065314</v>
      </c>
      <c r="K62" s="27">
        <v>47627100</v>
      </c>
      <c r="L62" s="26">
        <f t="shared" si="4"/>
        <v>499500</v>
      </c>
      <c r="M62" s="10">
        <f t="shared" ref="M62:M83" si="17">K62/H62*100</f>
        <v>101.05988847299672</v>
      </c>
      <c r="N62" s="26">
        <f t="shared" si="10"/>
        <v>2948200</v>
      </c>
      <c r="O62" s="10">
        <f t="shared" si="9"/>
        <v>106.59864052158849</v>
      </c>
    </row>
    <row r="63" spans="1:15">
      <c r="A63" s="23" t="s">
        <v>73</v>
      </c>
      <c r="B63" s="24" t="s">
        <v>74</v>
      </c>
      <c r="C63" s="25">
        <v>598454400</v>
      </c>
      <c r="D63" s="25">
        <v>271579700</v>
      </c>
      <c r="E63" s="10">
        <f t="shared" si="0"/>
        <v>4.1490217284202391</v>
      </c>
      <c r="F63" s="26">
        <f t="shared" si="13"/>
        <v>-326874700</v>
      </c>
      <c r="G63" s="10">
        <f t="shared" si="15"/>
        <v>45.380182683927131</v>
      </c>
      <c r="H63" s="27">
        <v>114484900</v>
      </c>
      <c r="I63" s="26">
        <f t="shared" si="14"/>
        <v>-157094800</v>
      </c>
      <c r="J63" s="10">
        <f t="shared" si="16"/>
        <v>42.155175810268588</v>
      </c>
      <c r="K63" s="27">
        <v>79262600</v>
      </c>
      <c r="L63" s="26">
        <f t="shared" si="4"/>
        <v>-35222300</v>
      </c>
      <c r="M63" s="10">
        <f t="shared" si="17"/>
        <v>69.234108602968604</v>
      </c>
      <c r="N63" s="26">
        <f t="shared" si="10"/>
        <v>-519191800</v>
      </c>
      <c r="O63" s="10">
        <f t="shared" si="9"/>
        <v>13.244551297475631</v>
      </c>
    </row>
    <row r="64" spans="1:15">
      <c r="A64" s="23" t="s">
        <v>49</v>
      </c>
      <c r="B64" s="24" t="s">
        <v>50</v>
      </c>
      <c r="C64" s="25">
        <v>588000</v>
      </c>
      <c r="D64" s="25">
        <v>31865000</v>
      </c>
      <c r="E64" s="10">
        <f t="shared" si="0"/>
        <v>0.48681317998403756</v>
      </c>
      <c r="F64" s="26">
        <f t="shared" si="13"/>
        <v>31277000</v>
      </c>
      <c r="G64" s="10">
        <f t="shared" si="15"/>
        <v>5419.2176870748299</v>
      </c>
      <c r="H64" s="27"/>
      <c r="I64" s="26">
        <f t="shared" si="14"/>
        <v>-31865000</v>
      </c>
      <c r="J64" s="10">
        <f t="shared" si="16"/>
        <v>0</v>
      </c>
      <c r="K64" s="27">
        <v>482000</v>
      </c>
      <c r="L64" s="26">
        <f t="shared" si="4"/>
        <v>482000</v>
      </c>
      <c r="M64" s="10"/>
      <c r="N64" s="26">
        <f t="shared" si="10"/>
        <v>-106000</v>
      </c>
      <c r="O64" s="10">
        <f t="shared" si="9"/>
        <v>81.972789115646265</v>
      </c>
    </row>
    <row r="65" spans="1:15">
      <c r="A65" s="28" t="s">
        <v>53</v>
      </c>
      <c r="B65" s="29" t="s">
        <v>54</v>
      </c>
      <c r="C65" s="25">
        <v>62000</v>
      </c>
      <c r="D65" s="25">
        <v>588000</v>
      </c>
      <c r="E65" s="10">
        <f t="shared" si="0"/>
        <v>8.9830895914204956E-3</v>
      </c>
      <c r="F65" s="26">
        <f t="shared" si="13"/>
        <v>526000</v>
      </c>
      <c r="G65" s="10">
        <v>0</v>
      </c>
      <c r="H65" s="27"/>
      <c r="I65" s="26">
        <f t="shared" si="14"/>
        <v>-588000</v>
      </c>
      <c r="J65" s="10">
        <f t="shared" si="16"/>
        <v>0</v>
      </c>
      <c r="K65" s="27">
        <v>0</v>
      </c>
      <c r="L65" s="26">
        <f t="shared" si="4"/>
        <v>0</v>
      </c>
      <c r="M65" s="10"/>
      <c r="N65" s="26">
        <f t="shared" si="10"/>
        <v>-62000</v>
      </c>
      <c r="O65" s="10">
        <f t="shared" si="9"/>
        <v>0</v>
      </c>
    </row>
    <row r="66" spans="1:15">
      <c r="A66" s="28" t="s">
        <v>56</v>
      </c>
      <c r="B66" s="29" t="s">
        <v>57</v>
      </c>
      <c r="C66" s="25"/>
      <c r="D66" s="25">
        <v>588000</v>
      </c>
      <c r="E66" s="10">
        <f t="shared" si="0"/>
        <v>8.9830895914204956E-3</v>
      </c>
      <c r="F66" s="26">
        <f t="shared" si="13"/>
        <v>588000</v>
      </c>
      <c r="G66" s="10">
        <v>0</v>
      </c>
      <c r="H66" s="27"/>
      <c r="I66" s="26">
        <f t="shared" si="14"/>
        <v>-588000</v>
      </c>
      <c r="J66" s="10">
        <v>0</v>
      </c>
      <c r="K66" s="27">
        <v>315000</v>
      </c>
      <c r="L66" s="26">
        <f t="shared" si="4"/>
        <v>315000</v>
      </c>
      <c r="M66" s="10"/>
      <c r="N66" s="26">
        <f t="shared" si="10"/>
        <v>315000</v>
      </c>
      <c r="O66" s="10"/>
    </row>
    <row r="67" spans="1:15">
      <c r="A67" s="28" t="s">
        <v>61</v>
      </c>
      <c r="B67" s="29" t="s">
        <v>62</v>
      </c>
      <c r="C67" s="25"/>
      <c r="D67" s="25">
        <v>588000</v>
      </c>
      <c r="E67" s="10">
        <f t="shared" ref="E67:E82" si="18">D67/6545632146*100</f>
        <v>8.9830895914204956E-3</v>
      </c>
      <c r="F67" s="26">
        <f t="shared" si="13"/>
        <v>588000</v>
      </c>
      <c r="G67" s="10">
        <v>0</v>
      </c>
      <c r="H67" s="27"/>
      <c r="I67" s="26">
        <f t="shared" si="14"/>
        <v>-588000</v>
      </c>
      <c r="J67" s="10">
        <v>0</v>
      </c>
      <c r="K67" s="27">
        <v>0</v>
      </c>
      <c r="L67" s="26">
        <f t="shared" ref="L67:L82" si="19">K67-H67</f>
        <v>0</v>
      </c>
      <c r="M67" s="10"/>
      <c r="N67" s="26">
        <f t="shared" si="10"/>
        <v>0</v>
      </c>
      <c r="O67" s="10"/>
    </row>
    <row r="68" spans="1:15">
      <c r="A68" s="23" t="s">
        <v>63</v>
      </c>
      <c r="B68" s="24" t="s">
        <v>64</v>
      </c>
      <c r="C68" s="25">
        <v>381153000</v>
      </c>
      <c r="D68" s="25">
        <v>85921000</v>
      </c>
      <c r="E68" s="10">
        <f t="shared" si="18"/>
        <v>1.3126463278646945</v>
      </c>
      <c r="F68" s="26">
        <f t="shared" si="13"/>
        <v>-295232000</v>
      </c>
      <c r="G68" s="10">
        <v>0</v>
      </c>
      <c r="H68" s="27">
        <v>34400000</v>
      </c>
      <c r="I68" s="26">
        <f t="shared" si="14"/>
        <v>-51521000</v>
      </c>
      <c r="J68" s="10">
        <f t="shared" si="16"/>
        <v>40.036777970461237</v>
      </c>
      <c r="K68" s="27">
        <v>0</v>
      </c>
      <c r="L68" s="26">
        <f t="shared" si="19"/>
        <v>-34400000</v>
      </c>
      <c r="M68" s="10">
        <f t="shared" si="17"/>
        <v>0</v>
      </c>
      <c r="N68" s="26">
        <f t="shared" si="10"/>
        <v>-381153000</v>
      </c>
      <c r="O68" s="10">
        <f t="shared" si="9"/>
        <v>0</v>
      </c>
    </row>
    <row r="69" spans="1:15" ht="31.5">
      <c r="A69" s="31" t="s">
        <v>75</v>
      </c>
      <c r="B69" s="19"/>
      <c r="C69" s="20">
        <f>SUM(C70:C80)</f>
        <v>631345265</v>
      </c>
      <c r="D69" s="20">
        <f>SUM(D70:D80)</f>
        <v>755290400</v>
      </c>
      <c r="E69" s="21">
        <f t="shared" si="18"/>
        <v>11.53884580057793</v>
      </c>
      <c r="F69" s="20">
        <f>SUM(F70:F80)</f>
        <v>123945135</v>
      </c>
      <c r="G69" s="21">
        <f t="shared" si="15"/>
        <v>119.63191012448632</v>
      </c>
      <c r="H69" s="20">
        <f>SUM(H70:H80)</f>
        <v>665199900</v>
      </c>
      <c r="I69" s="20">
        <f>SUM(I70:I80)</f>
        <v>-90090500</v>
      </c>
      <c r="J69" s="21">
        <f t="shared" si="16"/>
        <v>88.072071351628452</v>
      </c>
      <c r="K69" s="20">
        <f>SUM(K70:K80)</f>
        <v>673782200</v>
      </c>
      <c r="L69" s="20">
        <f>SUM(L70:L80)</f>
        <v>8582300</v>
      </c>
      <c r="M69" s="21">
        <f t="shared" si="17"/>
        <v>101.29018359744191</v>
      </c>
      <c r="N69" s="20">
        <f>SUM(N70:N80)</f>
        <v>42436935</v>
      </c>
      <c r="O69" s="21">
        <f t="shared" ref="O69:O83" si="20">K69/C69*100</f>
        <v>106.72166837269303</v>
      </c>
    </row>
    <row r="70" spans="1:15">
      <c r="A70" s="23" t="s">
        <v>13</v>
      </c>
      <c r="B70" s="24" t="s">
        <v>14</v>
      </c>
      <c r="C70" s="25">
        <v>49605000</v>
      </c>
      <c r="D70" s="25">
        <v>53665725</v>
      </c>
      <c r="E70" s="10">
        <f t="shared" si="18"/>
        <v>0.8198707749379841</v>
      </c>
      <c r="F70" s="26">
        <f t="shared" si="13"/>
        <v>4060725</v>
      </c>
      <c r="G70" s="10">
        <f t="shared" si="15"/>
        <v>108.18612035077109</v>
      </c>
      <c r="H70" s="27">
        <v>52362500</v>
      </c>
      <c r="I70" s="26">
        <f t="shared" si="14"/>
        <v>-1303225</v>
      </c>
      <c r="J70" s="10">
        <f t="shared" si="16"/>
        <v>97.571587824444748</v>
      </c>
      <c r="K70" s="27">
        <v>55209400</v>
      </c>
      <c r="L70" s="26">
        <f t="shared" si="19"/>
        <v>2846900</v>
      </c>
      <c r="M70" s="10">
        <f t="shared" si="17"/>
        <v>105.43690618285989</v>
      </c>
      <c r="N70" s="26">
        <f t="shared" ref="N70:N80" si="21">K70-C70</f>
        <v>5604400</v>
      </c>
      <c r="O70" s="10">
        <f t="shared" si="20"/>
        <v>111.29805463158955</v>
      </c>
    </row>
    <row r="71" spans="1:15" ht="31.5">
      <c r="A71" s="23" t="s">
        <v>20</v>
      </c>
      <c r="B71" s="24" t="s">
        <v>21</v>
      </c>
      <c r="C71" s="25">
        <v>20802500</v>
      </c>
      <c r="D71" s="25">
        <v>21314900</v>
      </c>
      <c r="E71" s="10">
        <f t="shared" si="18"/>
        <v>0.32563546995266784</v>
      </c>
      <c r="F71" s="26">
        <f t="shared" si="13"/>
        <v>512400</v>
      </c>
      <c r="G71" s="10">
        <f t="shared" si="15"/>
        <v>102.46316548491767</v>
      </c>
      <c r="H71" s="27">
        <v>22149500</v>
      </c>
      <c r="I71" s="26">
        <f t="shared" si="14"/>
        <v>834600</v>
      </c>
      <c r="J71" s="10">
        <f t="shared" si="16"/>
        <v>103.91557079789256</v>
      </c>
      <c r="K71" s="27">
        <v>22974500</v>
      </c>
      <c r="L71" s="26">
        <f t="shared" si="19"/>
        <v>825000</v>
      </c>
      <c r="M71" s="10">
        <f t="shared" si="17"/>
        <v>103.72468904489945</v>
      </c>
      <c r="N71" s="26">
        <f t="shared" si="21"/>
        <v>2172000</v>
      </c>
      <c r="O71" s="10">
        <f t="shared" si="20"/>
        <v>110.44105275808195</v>
      </c>
    </row>
    <row r="72" spans="1:15" ht="31.5">
      <c r="A72" s="23" t="s">
        <v>22</v>
      </c>
      <c r="B72" s="24" t="s">
        <v>23</v>
      </c>
      <c r="C72" s="25"/>
      <c r="D72" s="25">
        <v>4368700</v>
      </c>
      <c r="E72" s="10">
        <f t="shared" si="18"/>
        <v>6.6742216833399176E-2</v>
      </c>
      <c r="F72" s="26">
        <f t="shared" ref="F72:F80" si="22">D72-C72</f>
        <v>4368700</v>
      </c>
      <c r="G72" s="10"/>
      <c r="H72" s="27"/>
      <c r="I72" s="26">
        <f t="shared" si="14"/>
        <v>-4368700</v>
      </c>
      <c r="J72" s="10">
        <f t="shared" si="16"/>
        <v>0</v>
      </c>
      <c r="K72" s="27"/>
      <c r="L72" s="26"/>
      <c r="M72" s="10"/>
      <c r="N72" s="26">
        <f t="shared" si="21"/>
        <v>0</v>
      </c>
      <c r="O72" s="10"/>
    </row>
    <row r="73" spans="1:15">
      <c r="A73" s="28" t="s">
        <v>24</v>
      </c>
      <c r="B73" s="29" t="s">
        <v>25</v>
      </c>
      <c r="C73" s="25">
        <v>785800</v>
      </c>
      <c r="D73" s="25">
        <v>785800</v>
      </c>
      <c r="E73" s="10">
        <f t="shared" si="18"/>
        <v>1.2004952042411948E-2</v>
      </c>
      <c r="F73" s="26">
        <f t="shared" si="22"/>
        <v>0</v>
      </c>
      <c r="G73" s="10">
        <v>0</v>
      </c>
      <c r="H73" s="27">
        <v>785800</v>
      </c>
      <c r="I73" s="26">
        <f t="shared" ref="I73:I82" si="23">H73-D73</f>
        <v>0</v>
      </c>
      <c r="J73" s="10">
        <f t="shared" si="16"/>
        <v>100</v>
      </c>
      <c r="K73" s="27">
        <v>785800</v>
      </c>
      <c r="L73" s="26">
        <f t="shared" si="19"/>
        <v>0</v>
      </c>
      <c r="M73" s="10">
        <f t="shared" si="17"/>
        <v>100</v>
      </c>
      <c r="N73" s="26">
        <f t="shared" si="21"/>
        <v>0</v>
      </c>
      <c r="O73" s="10">
        <f t="shared" si="20"/>
        <v>100</v>
      </c>
    </row>
    <row r="74" spans="1:15">
      <c r="A74" s="23" t="s">
        <v>76</v>
      </c>
      <c r="B74" s="24" t="s">
        <v>77</v>
      </c>
      <c r="C74" s="25">
        <v>151252000</v>
      </c>
      <c r="D74" s="25">
        <v>151252000</v>
      </c>
      <c r="E74" s="10">
        <f t="shared" si="18"/>
        <v>2.3107317463971646</v>
      </c>
      <c r="F74" s="26">
        <f t="shared" si="22"/>
        <v>0</v>
      </c>
      <c r="G74" s="10">
        <f t="shared" si="15"/>
        <v>100</v>
      </c>
      <c r="H74" s="27">
        <v>151252000</v>
      </c>
      <c r="I74" s="26">
        <f t="shared" si="23"/>
        <v>0</v>
      </c>
      <c r="J74" s="10">
        <f t="shared" si="16"/>
        <v>100</v>
      </c>
      <c r="K74" s="27">
        <v>151252000</v>
      </c>
      <c r="L74" s="26">
        <f t="shared" si="19"/>
        <v>0</v>
      </c>
      <c r="M74" s="10">
        <f t="shared" si="17"/>
        <v>100</v>
      </c>
      <c r="N74" s="26">
        <f t="shared" si="21"/>
        <v>0</v>
      </c>
      <c r="O74" s="10">
        <f t="shared" si="20"/>
        <v>100</v>
      </c>
    </row>
    <row r="75" spans="1:15">
      <c r="A75" s="23" t="s">
        <v>71</v>
      </c>
      <c r="B75" s="24" t="s">
        <v>72</v>
      </c>
      <c r="C75" s="25">
        <v>130610865</v>
      </c>
      <c r="D75" s="25">
        <v>204171100</v>
      </c>
      <c r="E75" s="10">
        <f t="shared" si="18"/>
        <v>3.1191960599980835</v>
      </c>
      <c r="F75" s="26">
        <f t="shared" si="22"/>
        <v>73560235</v>
      </c>
      <c r="G75" s="10">
        <f t="shared" si="15"/>
        <v>156.32014993545903</v>
      </c>
      <c r="H75" s="27">
        <v>123911700</v>
      </c>
      <c r="I75" s="26">
        <f t="shared" si="23"/>
        <v>-80259400</v>
      </c>
      <c r="J75" s="10">
        <f t="shared" si="16"/>
        <v>60.690127055200271</v>
      </c>
      <c r="K75" s="27">
        <v>123954900</v>
      </c>
      <c r="L75" s="26">
        <f t="shared" si="19"/>
        <v>43200</v>
      </c>
      <c r="M75" s="10">
        <f t="shared" si="17"/>
        <v>100.03486353588886</v>
      </c>
      <c r="N75" s="26">
        <f t="shared" si="21"/>
        <v>-6655965</v>
      </c>
      <c r="O75" s="10">
        <f t="shared" si="20"/>
        <v>94.903972958145559</v>
      </c>
    </row>
    <row r="76" spans="1:15">
      <c r="A76" s="23" t="s">
        <v>36</v>
      </c>
      <c r="B76" s="24" t="s">
        <v>37</v>
      </c>
      <c r="C76" s="25">
        <v>27555500</v>
      </c>
      <c r="D76" s="25">
        <v>33293900</v>
      </c>
      <c r="E76" s="10">
        <f t="shared" si="18"/>
        <v>0.50864300433298448</v>
      </c>
      <c r="F76" s="26">
        <f t="shared" si="22"/>
        <v>5738400</v>
      </c>
      <c r="G76" s="10">
        <f t="shared" si="15"/>
        <v>120.82488069532398</v>
      </c>
      <c r="H76" s="27">
        <v>35604100</v>
      </c>
      <c r="I76" s="26">
        <f t="shared" si="23"/>
        <v>2310200</v>
      </c>
      <c r="J76" s="10">
        <f t="shared" si="16"/>
        <v>106.93880861058634</v>
      </c>
      <c r="K76" s="27">
        <v>34245400</v>
      </c>
      <c r="L76" s="26">
        <f t="shared" si="19"/>
        <v>-1358700</v>
      </c>
      <c r="M76" s="10">
        <f t="shared" si="17"/>
        <v>96.183866464817257</v>
      </c>
      <c r="N76" s="26">
        <f t="shared" si="21"/>
        <v>6689900</v>
      </c>
      <c r="O76" s="10">
        <f t="shared" si="20"/>
        <v>124.27791185062873</v>
      </c>
    </row>
    <row r="77" spans="1:15">
      <c r="A77" s="23" t="s">
        <v>73</v>
      </c>
      <c r="B77" s="24" t="s">
        <v>74</v>
      </c>
      <c r="C77" s="25">
        <v>22224800</v>
      </c>
      <c r="D77" s="25">
        <v>20515900</v>
      </c>
      <c r="E77" s="10">
        <f t="shared" si="18"/>
        <v>0.31342885671534648</v>
      </c>
      <c r="F77" s="26">
        <f t="shared" si="22"/>
        <v>-1708900</v>
      </c>
      <c r="G77" s="10">
        <f t="shared" si="15"/>
        <v>92.31084194233469</v>
      </c>
      <c r="H77" s="27">
        <v>13481400</v>
      </c>
      <c r="I77" s="26">
        <f t="shared" si="23"/>
        <v>-7034500</v>
      </c>
      <c r="J77" s="10">
        <f t="shared" si="16"/>
        <v>65.7119599920062</v>
      </c>
      <c r="K77" s="27">
        <v>13522000</v>
      </c>
      <c r="L77" s="26">
        <f t="shared" si="19"/>
        <v>40600</v>
      </c>
      <c r="M77" s="10">
        <f t="shared" si="17"/>
        <v>100.30115566632544</v>
      </c>
      <c r="N77" s="26">
        <f t="shared" si="21"/>
        <v>-8702800</v>
      </c>
      <c r="O77" s="10">
        <f t="shared" si="20"/>
        <v>60.841942334689179</v>
      </c>
    </row>
    <row r="78" spans="1:15">
      <c r="A78" s="23" t="s">
        <v>78</v>
      </c>
      <c r="B78" s="24" t="s">
        <v>79</v>
      </c>
      <c r="C78" s="25">
        <v>143626600</v>
      </c>
      <c r="D78" s="25">
        <v>147206900</v>
      </c>
      <c r="E78" s="10">
        <f t="shared" si="18"/>
        <v>2.2489332843116969</v>
      </c>
      <c r="F78" s="26">
        <f t="shared" si="22"/>
        <v>3580300</v>
      </c>
      <c r="G78" s="10">
        <f t="shared" si="15"/>
        <v>102.49278337021137</v>
      </c>
      <c r="H78" s="27">
        <v>147592300</v>
      </c>
      <c r="I78" s="26">
        <f t="shared" si="23"/>
        <v>385400</v>
      </c>
      <c r="J78" s="10">
        <f t="shared" si="16"/>
        <v>100.2618083799061</v>
      </c>
      <c r="K78" s="27">
        <v>150295600</v>
      </c>
      <c r="L78" s="26">
        <f t="shared" si="19"/>
        <v>2703300</v>
      </c>
      <c r="M78" s="10">
        <f t="shared" si="17"/>
        <v>101.83159961596913</v>
      </c>
      <c r="N78" s="26">
        <f t="shared" si="21"/>
        <v>6669000</v>
      </c>
      <c r="O78" s="10">
        <f t="shared" si="20"/>
        <v>104.64329030973371</v>
      </c>
    </row>
    <row r="79" spans="1:15">
      <c r="A79" s="23" t="s">
        <v>80</v>
      </c>
      <c r="B79" s="24" t="s">
        <v>81</v>
      </c>
      <c r="C79" s="25">
        <v>84682200</v>
      </c>
      <c r="D79" s="25">
        <v>118715475</v>
      </c>
      <c r="E79" s="10">
        <f t="shared" si="18"/>
        <v>1.8136594350561905</v>
      </c>
      <c r="F79" s="26">
        <f t="shared" si="22"/>
        <v>34033275</v>
      </c>
      <c r="G79" s="10">
        <f t="shared" si="15"/>
        <v>140.18940816369908</v>
      </c>
      <c r="H79" s="27">
        <v>118060600</v>
      </c>
      <c r="I79" s="26">
        <f t="shared" si="23"/>
        <v>-654875</v>
      </c>
      <c r="J79" s="10">
        <f t="shared" si="16"/>
        <v>99.448365935443547</v>
      </c>
      <c r="K79" s="27">
        <v>121542600</v>
      </c>
      <c r="L79" s="26">
        <f t="shared" si="19"/>
        <v>3482000</v>
      </c>
      <c r="M79" s="10">
        <f t="shared" si="17"/>
        <v>102.94933280027377</v>
      </c>
      <c r="N79" s="26">
        <f t="shared" si="21"/>
        <v>36860400</v>
      </c>
      <c r="O79" s="10">
        <f t="shared" si="20"/>
        <v>143.52791968087743</v>
      </c>
    </row>
    <row r="80" spans="1:15">
      <c r="A80" s="23" t="s">
        <v>40</v>
      </c>
      <c r="B80" s="24" t="s">
        <v>41</v>
      </c>
      <c r="C80" s="25">
        <v>200000</v>
      </c>
      <c r="D80" s="25"/>
      <c r="E80" s="10">
        <f t="shared" si="18"/>
        <v>0</v>
      </c>
      <c r="F80" s="26">
        <f t="shared" si="22"/>
        <v>-200000</v>
      </c>
      <c r="G80" s="10">
        <f t="shared" si="15"/>
        <v>0</v>
      </c>
      <c r="H80" s="27"/>
      <c r="I80" s="26">
        <f t="shared" si="23"/>
        <v>0</v>
      </c>
      <c r="J80" s="10"/>
      <c r="K80" s="27"/>
      <c r="L80" s="26">
        <f t="shared" si="19"/>
        <v>0</v>
      </c>
      <c r="M80" s="10"/>
      <c r="N80" s="26">
        <f t="shared" si="21"/>
        <v>-200000</v>
      </c>
      <c r="O80" s="10">
        <f t="shared" si="20"/>
        <v>0</v>
      </c>
    </row>
    <row r="81" spans="1:15" ht="31.5">
      <c r="A81" s="31" t="s">
        <v>82</v>
      </c>
      <c r="B81" s="19"/>
      <c r="C81" s="20">
        <f>C82</f>
        <v>13348200</v>
      </c>
      <c r="D81" s="20">
        <f>D82</f>
        <v>13153600</v>
      </c>
      <c r="E81" s="21">
        <f t="shared" si="18"/>
        <v>0.20095232525460652</v>
      </c>
      <c r="F81" s="20">
        <f>F82</f>
        <v>-194600</v>
      </c>
      <c r="G81" s="21">
        <f t="shared" si="15"/>
        <v>98.542125530034014</v>
      </c>
      <c r="H81" s="20">
        <f>H82</f>
        <v>13118900</v>
      </c>
      <c r="I81" s="20">
        <f>I82</f>
        <v>-34700</v>
      </c>
      <c r="J81" s="21">
        <f t="shared" si="16"/>
        <v>99.736193893686902</v>
      </c>
      <c r="K81" s="20">
        <f>K82</f>
        <v>13780900</v>
      </c>
      <c r="L81" s="20">
        <f>L82</f>
        <v>662000</v>
      </c>
      <c r="M81" s="21">
        <f t="shared" si="17"/>
        <v>105.0461547843188</v>
      </c>
      <c r="N81" s="20">
        <f>N82</f>
        <v>432700</v>
      </c>
      <c r="O81" s="21">
        <f t="shared" si="20"/>
        <v>103.24163557633238</v>
      </c>
    </row>
    <row r="82" spans="1:15">
      <c r="A82" s="23" t="s">
        <v>83</v>
      </c>
      <c r="B82" s="24" t="s">
        <v>84</v>
      </c>
      <c r="C82" s="25">
        <v>13348200</v>
      </c>
      <c r="D82" s="25">
        <v>13153600</v>
      </c>
      <c r="E82" s="10">
        <f t="shared" si="18"/>
        <v>0.20095232525460652</v>
      </c>
      <c r="F82" s="26">
        <f t="shared" ref="F82" si="24">D82-C82</f>
        <v>-194600</v>
      </c>
      <c r="G82" s="10">
        <f t="shared" si="15"/>
        <v>98.542125530034014</v>
      </c>
      <c r="H82" s="27">
        <v>13118900</v>
      </c>
      <c r="I82" s="26">
        <f t="shared" si="23"/>
        <v>-34700</v>
      </c>
      <c r="J82" s="10">
        <f t="shared" si="16"/>
        <v>99.736193893686902</v>
      </c>
      <c r="K82" s="27">
        <v>13780900</v>
      </c>
      <c r="L82" s="26">
        <f t="shared" si="19"/>
        <v>662000</v>
      </c>
      <c r="M82" s="10">
        <f t="shared" si="17"/>
        <v>105.0461547843188</v>
      </c>
      <c r="N82" s="26">
        <f>K82-C82</f>
        <v>432700</v>
      </c>
      <c r="O82" s="10">
        <f t="shared" si="20"/>
        <v>103.24163557633238</v>
      </c>
    </row>
    <row r="83" spans="1:15">
      <c r="A83" s="33" t="s">
        <v>85</v>
      </c>
      <c r="B83" s="34"/>
      <c r="C83" s="35">
        <f>C6+C11+C22+C27+C36+C44+C50+C56+C59+C69+C81</f>
        <v>6471406249</v>
      </c>
      <c r="D83" s="35">
        <f>D6+D11+D22+D27+D36+D44+D50+D56+D59+D69+D81</f>
        <v>6545632146</v>
      </c>
      <c r="E83" s="21">
        <f>E6+E11+E22+E27+E36+E44+E50+E56+E59+E69+E81</f>
        <v>100</v>
      </c>
      <c r="F83" s="35">
        <f>F6+F11+F22+F27+F36+F44+F50+F56+F59+F69+F81</f>
        <v>74225897</v>
      </c>
      <c r="G83" s="21">
        <f t="shared" si="15"/>
        <v>101.14698249721951</v>
      </c>
      <c r="H83" s="35">
        <f>H6+H11+H22+H27+H36+H44+H50+H56+H59+H69+H81</f>
        <v>6467964027</v>
      </c>
      <c r="I83" s="35">
        <f>I6+I11+I22+I27+I36+I44+I50+I56+I59+I69+I81</f>
        <v>-77668119</v>
      </c>
      <c r="J83" s="21">
        <f t="shared" si="16"/>
        <v>98.813435933037226</v>
      </c>
      <c r="K83" s="35">
        <f>K6+K11+K22+K27+K36+K44+K50+K56+K59+K69+K81</f>
        <v>6825772043</v>
      </c>
      <c r="L83" s="35">
        <f>L6+L11+L22+L27+L36+L44+L50+L56+L59+L69+L81</f>
        <v>357808016</v>
      </c>
      <c r="M83" s="21">
        <f t="shared" si="17"/>
        <v>105.53200380376822</v>
      </c>
      <c r="N83" s="35">
        <f>N6+N11+N22+N27+N36+N44+N50+N56+N59+N69+N81</f>
        <v>354365794</v>
      </c>
      <c r="O83" s="21">
        <f t="shared" si="20"/>
        <v>105.4758700097797</v>
      </c>
    </row>
  </sheetData>
  <autoFilter ref="A3:O83"/>
  <mergeCells count="11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</mergeCells>
  <pageMargins left="0.70866141732283472" right="0.70866141732283472" top="0.98425196850393704" bottom="0.74803149606299213" header="0.31496062992125984" footer="0.31496062992125984"/>
  <pageSetup paperSize="9" scale="45" fitToHeight="2" orientation="landscape" verticalDpi="0" r:id="rId1"/>
  <headerFooter>
    <oddFooter>&amp;C&amp;P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E5" sqref="E5"/>
    </sheetView>
  </sheetViews>
  <sheetFormatPr defaultRowHeight="15"/>
  <cols>
    <col min="1" max="1" width="35.7109375" customWidth="1"/>
    <col min="3" max="3" width="19.28515625" customWidth="1"/>
    <col min="5" max="5" width="20.5703125" customWidth="1"/>
    <col min="7" max="7" width="20.85546875" customWidth="1"/>
  </cols>
  <sheetData>
    <row r="1" spans="1:7" ht="18.75">
      <c r="C1" s="8">
        <v>2014</v>
      </c>
      <c r="D1" s="8"/>
      <c r="E1" s="8">
        <v>2015</v>
      </c>
      <c r="F1" s="8"/>
      <c r="G1" s="8">
        <v>2016</v>
      </c>
    </row>
    <row r="3" spans="1:7" ht="18.75">
      <c r="A3" s="4" t="s">
        <v>88</v>
      </c>
      <c r="B3" s="4"/>
      <c r="C3" s="5">
        <v>6471406249</v>
      </c>
      <c r="D3" s="4"/>
      <c r="E3" s="6">
        <v>6409331174</v>
      </c>
      <c r="F3" s="4"/>
      <c r="G3" s="6">
        <v>6235592978</v>
      </c>
    </row>
    <row r="4" spans="1:7" ht="18.75">
      <c r="A4" s="4"/>
      <c r="B4" s="4"/>
      <c r="C4" s="5"/>
      <c r="D4" s="4"/>
      <c r="E4" s="6"/>
      <c r="F4" s="4"/>
      <c r="G4" s="6"/>
    </row>
    <row r="5" spans="1:7" ht="56.25">
      <c r="A5" s="3" t="s">
        <v>90</v>
      </c>
      <c r="B5" s="4"/>
      <c r="C5" s="1">
        <v>2784132500</v>
      </c>
      <c r="D5" s="4"/>
      <c r="E5" s="1"/>
      <c r="F5" s="4"/>
      <c r="G5" s="1"/>
    </row>
    <row r="6" spans="1:7" ht="37.5">
      <c r="A6" s="3" t="s">
        <v>86</v>
      </c>
      <c r="B6" s="4"/>
      <c r="C6" s="2">
        <v>3588048200</v>
      </c>
      <c r="D6" s="4"/>
      <c r="E6" s="2">
        <v>3421318400</v>
      </c>
      <c r="F6" s="4"/>
      <c r="G6" s="2">
        <v>3022529500</v>
      </c>
    </row>
    <row r="7" spans="1:7" ht="18.75">
      <c r="A7" s="4" t="s">
        <v>87</v>
      </c>
      <c r="B7" s="4"/>
      <c r="C7" s="7">
        <f>SUM(C5:C6)</f>
        <v>6372180700</v>
      </c>
      <c r="D7" s="4"/>
      <c r="E7" s="7">
        <f>SUM(E5:E6)</f>
        <v>3421318400</v>
      </c>
      <c r="F7" s="4"/>
      <c r="G7" s="7">
        <f>SUM(G5:G6)</f>
        <v>3022529500</v>
      </c>
    </row>
    <row r="8" spans="1:7" ht="18.75">
      <c r="A8" s="4"/>
      <c r="B8" s="4"/>
      <c r="C8" s="4"/>
      <c r="D8" s="4"/>
      <c r="E8" s="4"/>
      <c r="F8" s="4"/>
      <c r="G8" s="4"/>
    </row>
    <row r="9" spans="1:7" ht="18.75">
      <c r="A9" s="4" t="s">
        <v>89</v>
      </c>
      <c r="B9" s="4"/>
      <c r="C9" s="7">
        <f>C3-C7</f>
        <v>99225549</v>
      </c>
      <c r="D9" s="4"/>
      <c r="E9" s="7">
        <f>E3-E7</f>
        <v>2988012774</v>
      </c>
      <c r="F9" s="4"/>
      <c r="G9" s="7">
        <f>G3-G7</f>
        <v>3213063478</v>
      </c>
    </row>
    <row r="12" spans="1:7" ht="28.5" customHeight="1">
      <c r="A12" t="s">
        <v>91</v>
      </c>
      <c r="C12" s="46" t="s">
        <v>92</v>
      </c>
      <c r="D12" s="46"/>
      <c r="E12" s="46"/>
      <c r="F12" s="46"/>
      <c r="G12" s="46"/>
    </row>
    <row r="15" spans="1:7">
      <c r="C15" s="9" t="s">
        <v>93</v>
      </c>
    </row>
    <row r="17" spans="3:5">
      <c r="C17" t="s">
        <v>94</v>
      </c>
      <c r="E17" t="s">
        <v>95</v>
      </c>
    </row>
  </sheetData>
  <mergeCells count="1">
    <mergeCell ref="C12:G12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2014-12-11T09:04:20Z</cp:lastPrinted>
  <dcterms:created xsi:type="dcterms:W3CDTF">2013-11-26T13:36:57Z</dcterms:created>
  <dcterms:modified xsi:type="dcterms:W3CDTF">2014-12-11T09:05:36Z</dcterms:modified>
</cp:coreProperties>
</file>