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300" windowWidth="19320" windowHeight="12405"/>
  </bookViews>
  <sheets>
    <sheet name="Лист2" sheetId="2" r:id="rId1"/>
  </sheets>
  <definedNames>
    <definedName name="_xlnm._FilterDatabase" localSheetId="0" hidden="1">Лист2!$A$6:$M$62</definedName>
    <definedName name="_xlnm.Print_Titles" localSheetId="0">Лист2!$4:$5</definedName>
  </definedNames>
  <calcPr calcId="125725"/>
</workbook>
</file>

<file path=xl/calcChain.xml><?xml version="1.0" encoding="utf-8"?>
<calcChain xmlns="http://schemas.openxmlformats.org/spreadsheetml/2006/main">
  <c r="C54" i="2"/>
  <c r="J42"/>
  <c r="J43"/>
  <c r="K43"/>
  <c r="L43"/>
  <c r="G43"/>
  <c r="H43"/>
  <c r="D43"/>
  <c r="K60"/>
  <c r="H60"/>
  <c r="D50" l="1"/>
  <c r="G50"/>
  <c r="H50"/>
  <c r="J50"/>
  <c r="K50"/>
  <c r="L50"/>
  <c r="J48"/>
  <c r="L48"/>
  <c r="G48"/>
  <c r="D48"/>
  <c r="I47"/>
  <c r="I54" s="1"/>
  <c r="F47"/>
  <c r="C47"/>
  <c r="L35"/>
  <c r="J35"/>
  <c r="K35"/>
  <c r="G35"/>
  <c r="D35"/>
  <c r="H10"/>
  <c r="B9"/>
  <c r="L9" s="1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8"/>
  <c r="K17"/>
  <c r="C61"/>
  <c r="F61"/>
  <c r="I61"/>
  <c r="B61"/>
  <c r="H8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9"/>
  <c r="M40"/>
  <c r="M41"/>
  <c r="M42"/>
  <c r="M44"/>
  <c r="M45"/>
  <c r="M46"/>
  <c r="M49"/>
  <c r="M51"/>
  <c r="M52"/>
  <c r="M53"/>
  <c r="M56"/>
  <c r="M57"/>
  <c r="M58"/>
  <c r="M59"/>
  <c r="M60"/>
  <c r="M8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6"/>
  <c r="L39"/>
  <c r="L40"/>
  <c r="L41"/>
  <c r="L42"/>
  <c r="L44"/>
  <c r="L45"/>
  <c r="L46"/>
  <c r="L49"/>
  <c r="L51"/>
  <c r="L52"/>
  <c r="L53"/>
  <c r="L56"/>
  <c r="L57"/>
  <c r="L58"/>
  <c r="L59"/>
  <c r="L60"/>
  <c r="L8"/>
  <c r="K10"/>
  <c r="K12"/>
  <c r="K13"/>
  <c r="K14"/>
  <c r="K15"/>
  <c r="K16"/>
  <c r="K18"/>
  <c r="K19"/>
  <c r="K21"/>
  <c r="K22"/>
  <c r="K23"/>
  <c r="K24"/>
  <c r="K25"/>
  <c r="K26"/>
  <c r="K27"/>
  <c r="K28"/>
  <c r="K29"/>
  <c r="K31"/>
  <c r="K32"/>
  <c r="K33"/>
  <c r="K34"/>
  <c r="K36"/>
  <c r="K39"/>
  <c r="K40"/>
  <c r="K41"/>
  <c r="K44"/>
  <c r="K45"/>
  <c r="K46"/>
  <c r="K51"/>
  <c r="K52"/>
  <c r="K57"/>
  <c r="K58"/>
  <c r="K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6"/>
  <c r="J39"/>
  <c r="J40"/>
  <c r="J41"/>
  <c r="J44"/>
  <c r="J45"/>
  <c r="J46"/>
  <c r="J49"/>
  <c r="J51"/>
  <c r="J52"/>
  <c r="J53"/>
  <c r="J56"/>
  <c r="J57"/>
  <c r="J58"/>
  <c r="J59"/>
  <c r="J60"/>
  <c r="J8"/>
  <c r="H12"/>
  <c r="H13"/>
  <c r="H14"/>
  <c r="H15"/>
  <c r="H16"/>
  <c r="H17"/>
  <c r="H18"/>
  <c r="H19"/>
  <c r="H21"/>
  <c r="H22"/>
  <c r="H23"/>
  <c r="H24"/>
  <c r="H25"/>
  <c r="H26"/>
  <c r="H27"/>
  <c r="H28"/>
  <c r="H29"/>
  <c r="H31"/>
  <c r="H32"/>
  <c r="H33"/>
  <c r="H36"/>
  <c r="H39"/>
  <c r="H40"/>
  <c r="H41"/>
  <c r="H44"/>
  <c r="H45"/>
  <c r="H51"/>
  <c r="H52"/>
  <c r="H53"/>
  <c r="H57"/>
  <c r="H58"/>
  <c r="H59"/>
  <c r="C37"/>
  <c r="F37"/>
  <c r="I37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6"/>
  <c r="G39"/>
  <c r="G40"/>
  <c r="G41"/>
  <c r="G42"/>
  <c r="G44"/>
  <c r="G45"/>
  <c r="G46"/>
  <c r="G49"/>
  <c r="G51"/>
  <c r="G52"/>
  <c r="G53"/>
  <c r="G56"/>
  <c r="G57"/>
  <c r="G58"/>
  <c r="G59"/>
  <c r="G60"/>
  <c r="G8"/>
  <c r="E39"/>
  <c r="E40"/>
  <c r="E41"/>
  <c r="E42"/>
  <c r="E44"/>
  <c r="E45"/>
  <c r="E46"/>
  <c r="E49"/>
  <c r="E51"/>
  <c r="E52"/>
  <c r="E53"/>
  <c r="E57"/>
  <c r="E58"/>
  <c r="E59"/>
  <c r="E60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6"/>
  <c r="D39"/>
  <c r="D40"/>
  <c r="D41"/>
  <c r="D42"/>
  <c r="D44"/>
  <c r="D45"/>
  <c r="D46"/>
  <c r="D49"/>
  <c r="D51"/>
  <c r="D52"/>
  <c r="D53"/>
  <c r="D56"/>
  <c r="D57"/>
  <c r="D58"/>
  <c r="D59"/>
  <c r="D60"/>
  <c r="D8"/>
  <c r="B54"/>
  <c r="K61" l="1"/>
  <c r="H61"/>
  <c r="M61"/>
  <c r="E61"/>
  <c r="L47"/>
  <c r="M47"/>
  <c r="E47"/>
  <c r="E54" s="1"/>
  <c r="K47"/>
  <c r="H47"/>
  <c r="M9"/>
  <c r="E9"/>
  <c r="B37"/>
  <c r="B62" s="1"/>
  <c r="G47"/>
  <c r="G54" s="1"/>
  <c r="D47"/>
  <c r="D54" s="1"/>
  <c r="F54"/>
  <c r="H54" s="1"/>
  <c r="J47"/>
  <c r="D9"/>
  <c r="D37" s="1"/>
  <c r="D61"/>
  <c r="J61"/>
  <c r="L61"/>
  <c r="G61"/>
  <c r="G37"/>
  <c r="M54"/>
  <c r="H37"/>
  <c r="J37"/>
  <c r="K37"/>
  <c r="L54"/>
  <c r="I62"/>
  <c r="C62"/>
  <c r="M37" l="1"/>
  <c r="L37"/>
  <c r="J54"/>
  <c r="E37"/>
  <c r="E62" s="1"/>
  <c r="K54"/>
  <c r="F62"/>
  <c r="D62"/>
  <c r="G62"/>
  <c r="M62"/>
  <c r="L62"/>
  <c r="K62" l="1"/>
  <c r="J62"/>
  <c r="H62"/>
</calcChain>
</file>

<file path=xl/comments1.xml><?xml version="1.0" encoding="utf-8"?>
<comments xmlns="http://schemas.openxmlformats.org/spreadsheetml/2006/main">
  <authors>
    <author>User</author>
  </authors>
  <commentList>
    <comment ref="A15" authorId="0">
      <text>
        <r>
          <rPr>
            <sz val="9"/>
            <color indexed="81"/>
            <rFont val="Tahoma"/>
            <family val="2"/>
            <charset val="204"/>
          </rPr>
          <t xml:space="preserve">в том числе классное руководство
</t>
        </r>
      </text>
    </comment>
    <comment ref="A45" authorId="0">
      <text>
        <r>
          <rPr>
            <sz val="9"/>
            <color indexed="81"/>
            <rFont val="Tahoma"/>
            <family val="2"/>
            <charset val="204"/>
          </rPr>
          <t xml:space="preserve">+Подготовка к отопительному сезону
</t>
        </r>
      </text>
    </comment>
    <comment ref="A47" authorId="0">
      <text>
        <r>
          <rPr>
            <sz val="9"/>
            <color indexed="81"/>
            <rFont val="Tahoma"/>
            <family val="2"/>
            <charset val="204"/>
          </rPr>
          <t xml:space="preserve">Град + Дизо
</t>
        </r>
      </text>
    </comment>
  </commentList>
</comments>
</file>

<file path=xl/sharedStrings.xml><?xml version="1.0" encoding="utf-8"?>
<sst xmlns="http://schemas.openxmlformats.org/spreadsheetml/2006/main" count="75" uniqueCount="70">
  <si>
    <t>Наименование</t>
  </si>
  <si>
    <t>Субвенции</t>
  </si>
  <si>
    <t>Субвенции на осуществление полномочий по образованию и организации деятельности комиссий по делам несовершеннолетних и защите их прав</t>
  </si>
  <si>
    <t>Субвенции на осуществление полномочий в области оборота этилового спирта, алкогольной и спиртосодержащей продукции</t>
  </si>
  <si>
    <t>Итого субвенций</t>
  </si>
  <si>
    <t>Субсидии</t>
  </si>
  <si>
    <t>Итого субсидий</t>
  </si>
  <si>
    <t>Иные межбюджетные трансферты</t>
  </si>
  <si>
    <t>Итого иных межбюджетных трансфертов</t>
  </si>
  <si>
    <t>Сумма</t>
  </si>
  <si>
    <t>Субсидии на оплату стоимости питания детям школьного возраста в оздоровительных лагерях с дневным пребыванием детей в рамках подпрограммы "Дети Югры" государственной программы "Социальная поддержка жителей Ханты-Мансийского автономного округа-Югры" на 2014-2020 годы</t>
  </si>
  <si>
    <t>Иные межбюджетные трансферты на реализацию дополнительных мероприятий, направленных на снижение напряженности на рынке труда в рамках подпрограммы "Дополнительные мероприятия в области занятости населения" государственной программы "Содействие занятости населения в Ханты-Мансийском автономном округе-Югре на 2014 - 2020 годы "</t>
  </si>
  <si>
    <t>Субвенции на осуществление полномочий по созданию и обеспечению деятельности административных комиссий в рамках подпрограммы "Профилактика правонарушений" государственной программы "Обеспечение прав и законных интересов населения Ханты-Мансийского автономного округа - Югры в отдельных сферах жизнедеятельности в 2014 - 2020 годах"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</si>
  <si>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автономного округа, в рамках подпрограммы "Обеспечение прав граждан на доступ к культурным ценностям и информации" государственной программы "Развитие культуры и туризма в Ханты-Мансийском автономном округе – Югре на 2014 - 2020 годы"</t>
  </si>
  <si>
    <t>Субвенции на реализацию подпрограммы "Поддержка малых форм хозяйствования" государственной программы "Развитие агропромышленного комплекса и рынков сельскохозяйственной продукции, сырья и продовольствия в Ханты-Мансийском автономном округе – Югре в 2014 - 2020 годах"</t>
  </si>
  <si>
    <t xml:space="preserve">Субвенции на реализацию подпрограммы "Обеспечение равных прав потребителей на получение энергетических ресурсов" государственной программы "Развитие жилищно-коммунального комплекса и повышение энергетической эффективности в Ханты-Мансийском автономном округе - Югре на 2014 - 2020 годы"                                        </t>
  </si>
  <si>
    <t>Субвенции на реализацию дошкольными образовательными организациями основных общеобразовательных программ дошкольного образования в рамках подпрограммы "Общее образование. Дополнительное образование детей" государственной программы "Развитие образования в Ханты-Мансийском автономном округе – Югре на 2014 - 2020 годы"</t>
  </si>
  <si>
    <t>Субвенции на реализацию подпрограммы "Обеспечение стабильной благополучной эпизоотической обстановки в автономном округе и защита населения от болезней, общих для человека и животных" государственной программы "Развитие агропромышленного комплекса и рынков сельскохозяйственной продукции, сырья и продовольствия в Ханты-Мансийском автономном округе – Югре в 2014 - 2020 годах"</t>
  </si>
  <si>
    <t>Субвенции на предоставление обучающимся муниципальных общеобразовательных организаций и частных общеобразовательных организаций, имеющих государственную аккредитацию, социальной поддержки в виде предоставления завтраков и обедов в рамках подпрограммы "Общее образование. Дополнительное образование детей" государственной программы "Развитие образования в Ханты-Мансийском автономном округе – Югре на 2014 - 2020 годы"</t>
  </si>
  <si>
    <t>Субвенции на реализацию основных общеобразовательных программ в рамках подпрограммы "Общее образование. Дополнительное образование детей" государственной программы "Развитие образования в Ханты-Мансийском автономном округе – Югре на 2014 - 2020 годы"</t>
  </si>
  <si>
    <t>Субвенции на организацию отдыха и оздоровления детей в рамках подпрограммы "Дети Югры" государственной программы "Социальная поддержка жителей Ханты-Мансийского автономного округа – Югры на 2014 - 2020 годы"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</si>
  <si>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образования, в рамках подпрограммы "Общее образование. Дополнительное образование детей" государственной программы "Развитие образования в Ханты-Мансийском автономном округе – Югре на 2014 - 2020 годы"</t>
  </si>
  <si>
    <t>Субвенции на выплату единовременного пособия при всех формах устройства детей, лишенных родительского попечения, в семью в рамках подпрограммы "Дети Югры" государственной программы "Социальная поддержка жителей Ханты-Мансийского автономного округа – Югры на 2014 - 2020 годы"</t>
  </si>
  <si>
    <t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в рамках подпрограммы "Дети Югры" государственной программы "Социальная поддержка жителей Ханты-Мансийского автономного округа – Югры на 2014 - 2020 годы"</t>
  </si>
  <si>
    <t>Субвенции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"Преодоление социальной исключенности" государственной программы "Социальная поддержка жителей Ханты-Мансийского автономного округа – Югры на 2014 - 2020 годы"</t>
  </si>
  <si>
    <t>Субвенции на осуществление деятельности по опеке и попечительству в рамках подпрограммы "Дети Югры" государственной программы "Социальная поддержка жителей Ханты-Мансийского автономного округа – Югры на 2014 - 2020 годы"</t>
  </si>
  <si>
    <t>Субвенции на обеспечение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родителей, в рамках подпрограммы "Преодоление социальной исключенности" государственной программы "Социальная поддержка жителей Ханты-Мансийского автономного округа – Югры на 2014 - 2020 годы"</t>
  </si>
  <si>
    <t>Субвенции на осуществление полномочий по государственному управлению охраной труда в рамках подпрограммы "Улучшение условий и охраны труда в автономном округе" государственной программы "Содействие занятости населения в Ханты-Мансийском  автономном округе - Югре на 2014 - 2020 годы"</t>
  </si>
  <si>
    <t>Субвенции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Федерации", в рамках подпрограммы "Обеспечение мерами государственной поддержки по улучшению жилищных условий отдельных категорий граждан" государственной программы "Обеспечение доступным и комфортным жильем жителей Ханты-Мансийского автономного округа - Югры в 2014 - 2020 годах"</t>
  </si>
  <si>
    <t>Субвенции на компенсацию затрат дошкольным образовательным организациям, реализующим образовательную программу дошкольного образования, за присмотр и уход за детьми-инвалидами в рамках подпрограммы "Общее образование. Дополнительное образование детей" государственной программы "Развитие образования в Ханты-Мансийском автономном округе – Югре на 2014 - 2020 годы"</t>
  </si>
  <si>
    <t>Субвенции  на реализацию подпрограммы "Развитие растениеводства, переработки и реализации продукции растениеводства" государственной программы "Развитие агропромышленного комплекса и рынков сельскохозяйственной продукции, сырья и продовольствия в Ханты-Мансийском автономном округе – Югре в 2014 - 2020 годах"</t>
  </si>
  <si>
    <t xml:space="preserve">Субвенции на реализацию подпрограммы "Развитие животноводства, переработки и реализации продукции животноводства" государственной программы "Развитие агропромышленного комплекса и рынков сельскохозяйственной продукции, сырья и продовольствия в Ханты-Мансийском автономном округе - Югре в 2014 - 2020 годах" </t>
  </si>
  <si>
    <t>Субвенции на осуществление полномочий по государственной регистрации актов гражданского состояния за счет средств федерального бюджета</t>
  </si>
  <si>
    <t>Субвенции на осуществление полномочий по государственной регистрации актов гражданского состояния за счет средств окружного бюджета</t>
  </si>
  <si>
    <t>Субвенции 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</si>
  <si>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на реализацию полномочий, указанных в пунктах 3.1., 3.2. статьи 2 Закона Ханты-Мансийского автономного округа-Югры от 31 марта 2009 года № 3б-оз "О наделении органов местного самоуправления муниципальных образований Ханты-Мансийского автономного округа-Югры"</t>
  </si>
  <si>
    <t xml:space="preserve">Субсидий  на софинансирование мероприятий подпрограммы "Обеспечение жильем молодых семей" федеральной целевой программы "Жилище" на 2011 - 2015 годы в рамках подпрограммы "Обеспечение мерами государственной поддержки по улучшению жилищных условий отдельных категорий граждан" государственной программы "Обеспечение доступным и комфортным жильем жителей Ханты-Мансийского автономного округа - Югры в 2014 - 2020 годах"
</t>
  </si>
  <si>
    <t xml:space="preserve">Субсидии на реализацию подпрограммы "Профилактика правонарушений" государственной программы "Обеспечение прав и законных интересов населения  Ханты-Мансийского автономного округа - Югры  в отдельных сферах жизнедеятельности в 2014 - 2020 годах" </t>
  </si>
  <si>
    <t>Субсидии на возмещение части затрат в связи с предоставлением учителям общеобразовательных учреждений ипотечного кредита (займа) в рамках подпрограммы "Обеспечение мерами государственной поддержки по улучшению жилищных условий отдельных категорий граждан"  государственной программы "Обеспечение доступным и комфортным жильем жителей Ханты-Мансийского автономного округа -Югры в 2014-2020 годах" за счет средств окружного  бюджета</t>
  </si>
  <si>
    <t>Субсидии на реализацию подпрограммы "Создание условий для обеспечения качественными коммунальными услугами" государственной программы "Развитие жилищно-коммунального комплекса и повышение энергетической эффективности в Ханты-Мансийском автономном округе -Югре на 2014-2020 годы"</t>
  </si>
  <si>
    <t>Субсидии на реализацию подпрограммы "Содействие проведению капитального ремонта многоквартирных домов" государственной программы "Развитие жилищно- коммунального комплекса и повышение энергетической эффективности в Ханты-Мансийском автономном округе -Югре на 2014-2020 годы"</t>
  </si>
  <si>
    <t>Субсидии на реализацию программы "Содействие развитию жилищного строительства" государственной программы "Обеспечение доступным и комфортным жильем жителей Ханты-Мансийского автономного округа-Югры в 2014-2020 годах"</t>
  </si>
  <si>
    <t>Субсидии на строительство (реконструкцию), капитальный ремонт автомобильных дорог общего пользования местного значения в рамках подпрограммы "Дорожное строительство" государственной программы "Развитие транспортной системы Ханты-Мансийского автономного округе -Югре на 2014-2020 годы"</t>
  </si>
  <si>
    <t>Субсидии на реализацию подпрограммы "Обеспечение прав граждан на доступ к культурным ценностям и информации" государственной программы "Развитие культуры и туризма в Ханты-Мансийском автономном округе -Югре на 2014-2020 годы"</t>
  </si>
  <si>
    <t>Субсидии  на создание общественных спасательных постов в местах массового отдыха людей на водных объектах в рамках подпрограммы "Организация и обеспечение мероприятий в сфере гражданской обороны, защиты населения и территории Ханты-Мансийского округа-Югры от чрезвычайных ситуаций" государственной программы "Защита населения и территории от чрезвычайных ситуаций, обеспечение пожарной безопасности в Ханты-Мансийском автономном округе -Югре на 2014-2020 годы"</t>
  </si>
  <si>
    <t>Иные межбюджетные трансферты, на реализацию мероприятий подпрограммы "Развитие казачества" государственной программы "О реализации  государственной политики по профилактике экстремизма и развитию российского казачества в Ханты-Мансийском автономном округе-Югре на 2014-2020 годы"</t>
  </si>
  <si>
    <t>Иные межбюджетные трансферты на реализацию мероприятий по содействию трудоустройства граждан в рамках подпрограммы "Содействие трудоустройству граждан"  государственной программы "Содействие занятости населения в Ханты-Мансийском автономном округе -Югре на 2014 - 2020 годы"</t>
  </si>
  <si>
    <t>Иные межбюджетные трансферты на реализацию мероприятий подпрограммы "Укрепление единого культурного пространства" государственной программы "Развитие культуры и туризма в Ханты-Мансийском автономном округе-Югры на 2014-2020 годы"</t>
  </si>
  <si>
    <t>Иные межбюджетные трансферты на реализацию мероприятий подпрограммы "Обеспечение прав граждан на доступ к культурным ценностям и информации" государственной программы  "Развитие культуры и туризма в Ханты-Мансийском автономном округе-Югры на 2014-2020 годы"</t>
  </si>
  <si>
    <t>ВСЕГО</t>
  </si>
  <si>
    <t>Сравнение проекта бюджета на 2015-2017 годы с планом на 2014 год по межбюджетным трансфертам</t>
  </si>
  <si>
    <t>Проект 2014 года</t>
  </si>
  <si>
    <t>Проект 2016 года</t>
  </si>
  <si>
    <t>Проект        2017 года</t>
  </si>
  <si>
    <t>Проект 2015 года</t>
  </si>
  <si>
    <t>% откло- нения</t>
  </si>
  <si>
    <t>Субвенции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 в рамках подпрограммы "Обеспечение мерами государственной поддержки по улучшению жилищных условий отдельных категорий граждан" государственной программы "Обеспечение доступным и комфортным жильем жителей Ханты-Мансийского автономного округа – Югры в 2014 - 2020 годах"</t>
  </si>
  <si>
    <t>Субвенции на осуществление отдельного государственного пономочия ХМАО-Югры по присвоению спортивных разрядов и квалификации категорий спортивных судей</t>
  </si>
  <si>
    <t>Подпрограмма "Обеспечение реализации муниципальной программы"  государственной программы "Развитие жилищно-коммунального комплекса и повышение энергетической эффективности в Ханты-Мансийском автономном округе -Югре на 2014-2020 годы"</t>
  </si>
  <si>
    <t xml:space="preserve">Субсидии на реализацию подпрограммы "Развитие массовой физической культуры и спорта" государственной программы "Развитие физической культуры и спорта в Ханты-Мансийском автономном округе - Югре" на 2014-2020 годы" </t>
  </si>
  <si>
    <t>Субсидии на реализацию подпрограммы "Поддержание устойчивого исполнения бюджетов муниципальных образований автономного округа" государственной программы "Создание условий для эффективного и ответсвенного управления муниципальными финансами, повышения устойчивости местных бюджетов Ханты-Мансийского автономного округа-Югры на 2014-2020 годы"</t>
  </si>
  <si>
    <t>Субсидии на реализацию подпрограммы "Профилактика правонарушений" государственной программы "О государственной политике в сфере обеспечения межнационального согласия, гражданского единства, отдельных прав и законных интересов граждан, а также в вопросах обеспечения общественного порядка и профилактики экстремизма, незаконного оборота и потребления наркотических средств и психотропных веществ в Ханты-Мансийском автономном округе – Югре в 2014-2020 годах"</t>
  </si>
  <si>
    <t xml:space="preserve">Субвенций на информационное обеспечение общеобразовательных организаций в части доступа к образовательным ресурсам сети "Интернет" в рамках подпрограммы "Общее образование. Дополнительное образование детей" государственной программы "Развитие образования в Ханты-Мансийском автономном округе - Югре на 2014 -2020 годы" </t>
  </si>
  <si>
    <t>% откло-нения</t>
  </si>
  <si>
    <t xml:space="preserve">Отклонение 2015 года от проекта 2014 года </t>
  </si>
  <si>
    <t xml:space="preserve">Отклонение 2016 года от проекта 2015  года </t>
  </si>
  <si>
    <t xml:space="preserve">Отклонение 2017 года от проекта 2016  года </t>
  </si>
  <si>
    <t xml:space="preserve">Отклонение 2017 года от проекта 2014  года </t>
  </si>
  <si>
    <t>Приложение № 2</t>
  </si>
  <si>
    <t>Субсидии в целях обеспечения страхования имущества муниципальных образований автономного округа государственной программы "Управление государственным имуществом  Ханты-Мансийского автономного округе -Югре на 2014-2020 годы"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</si>
</sst>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0.0"/>
  </numFmts>
  <fonts count="2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22" fillId="0" borderId="0" applyNumberFormat="0" applyFill="0" applyBorder="0" applyAlignment="0" applyProtection="0"/>
    <xf numFmtId="43" fontId="24" fillId="0" borderId="0" applyFont="0" applyFill="0" applyBorder="0" applyAlignment="0" applyProtection="0"/>
  </cellStyleXfs>
  <cellXfs count="61">
    <xf numFmtId="0" fontId="0" fillId="0" borderId="0" xfId="0"/>
    <xf numFmtId="0" fontId="19" fillId="0" borderId="10" xfId="37" applyNumberFormat="1" applyFont="1" applyFill="1" applyBorder="1" applyAlignment="1">
      <alignment horizontal="center" vertical="center" wrapText="1"/>
    </xf>
    <xf numFmtId="3" fontId="19" fillId="0" borderId="10" xfId="37" applyNumberFormat="1" applyFont="1" applyFill="1" applyBorder="1" applyAlignment="1">
      <alignment horizontal="center" vertical="center" wrapText="1"/>
    </xf>
    <xf numFmtId="3" fontId="19" fillId="0" borderId="10" xfId="37" applyNumberFormat="1" applyFont="1" applyFill="1" applyBorder="1" applyAlignment="1">
      <alignment horizontal="center" vertical="center"/>
    </xf>
    <xf numFmtId="3" fontId="20" fillId="0" borderId="10" xfId="37" applyNumberFormat="1" applyFont="1" applyFill="1" applyBorder="1" applyAlignment="1">
      <alignment horizontal="center" vertical="center" wrapText="1"/>
    </xf>
    <xf numFmtId="3" fontId="19" fillId="0" borderId="10" xfId="0" applyNumberFormat="1" applyFont="1" applyFill="1" applyBorder="1" applyAlignment="1">
      <alignment horizontal="center" vertical="center"/>
    </xf>
    <xf numFmtId="0" fontId="19" fillId="0" borderId="10" xfId="37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19" fillId="0" borderId="0" xfId="37" applyNumberFormat="1" applyFont="1" applyFill="1" applyAlignment="1">
      <alignment vertical="justify" wrapText="1"/>
    </xf>
    <xf numFmtId="3" fontId="19" fillId="0" borderId="10" xfId="0" applyNumberFormat="1" applyFont="1" applyFill="1" applyBorder="1" applyAlignment="1">
      <alignment vertical="top" wrapText="1"/>
    </xf>
    <xf numFmtId="3" fontId="19" fillId="0" borderId="10" xfId="37" applyNumberFormat="1" applyFont="1" applyFill="1" applyBorder="1" applyAlignment="1">
      <alignment vertical="top" wrapText="1"/>
    </xf>
    <xf numFmtId="3" fontId="19" fillId="0" borderId="10" xfId="44" applyNumberFormat="1" applyFont="1" applyFill="1" applyBorder="1" applyAlignment="1">
      <alignment vertical="top" wrapText="1"/>
    </xf>
    <xf numFmtId="3" fontId="20" fillId="0" borderId="10" xfId="37" applyNumberFormat="1" applyFont="1" applyFill="1" applyBorder="1" applyAlignment="1">
      <alignment vertical="top" wrapText="1"/>
    </xf>
    <xf numFmtId="3" fontId="19" fillId="0" borderId="10" xfId="45" applyNumberFormat="1" applyFont="1" applyFill="1" applyBorder="1" applyAlignment="1">
      <alignment horizontal="center" vertical="center"/>
    </xf>
    <xf numFmtId="3" fontId="20" fillId="0" borderId="10" xfId="0" applyNumberFormat="1" applyFont="1" applyFill="1" applyBorder="1" applyAlignment="1">
      <alignment vertical="top" wrapText="1"/>
    </xf>
    <xf numFmtId="3" fontId="19" fillId="0" borderId="0" xfId="0" applyNumberFormat="1" applyFont="1" applyFill="1" applyAlignment="1">
      <alignment vertical="top" wrapText="1"/>
    </xf>
    <xf numFmtId="3" fontId="19" fillId="0" borderId="0" xfId="37" applyNumberFormat="1" applyFont="1" applyFill="1" applyAlignment="1">
      <alignment horizontal="center" vertical="center" wrapText="1"/>
    </xf>
    <xf numFmtId="3" fontId="19" fillId="0" borderId="0" xfId="37" applyNumberFormat="1" applyFont="1" applyFill="1" applyAlignment="1">
      <alignment horizontal="center" vertical="center"/>
    </xf>
    <xf numFmtId="3" fontId="20" fillId="0" borderId="10" xfId="0" applyNumberFormat="1" applyFont="1" applyFill="1" applyBorder="1" applyAlignment="1">
      <alignment horizontal="center" vertical="center"/>
    </xf>
    <xf numFmtId="3" fontId="19" fillId="0" borderId="0" xfId="0" applyNumberFormat="1" applyFont="1" applyFill="1" applyAlignment="1">
      <alignment horizontal="center" vertical="center"/>
    </xf>
    <xf numFmtId="0" fontId="25" fillId="0" borderId="0" xfId="0" applyFont="1"/>
    <xf numFmtId="165" fontId="19" fillId="0" borderId="0" xfId="37" applyNumberFormat="1" applyFont="1" applyFill="1" applyAlignment="1">
      <alignment horizontal="center" vertical="center" wrapText="1"/>
    </xf>
    <xf numFmtId="165" fontId="20" fillId="0" borderId="10" xfId="0" applyNumberFormat="1" applyFont="1" applyFill="1" applyBorder="1" applyAlignment="1">
      <alignment horizontal="center" vertical="center" wrapText="1"/>
    </xf>
    <xf numFmtId="165" fontId="19" fillId="0" borderId="0" xfId="0" applyNumberFormat="1" applyFont="1" applyFill="1" applyAlignment="1">
      <alignment horizontal="center" vertical="center"/>
    </xf>
    <xf numFmtId="165" fontId="19" fillId="0" borderId="10" xfId="37" applyNumberFormat="1" applyFont="1" applyFill="1" applyBorder="1" applyAlignment="1">
      <alignment horizontal="center" vertical="center"/>
    </xf>
    <xf numFmtId="165" fontId="20" fillId="0" borderId="10" xfId="37" applyNumberFormat="1" applyFont="1" applyFill="1" applyBorder="1" applyAlignment="1">
      <alignment horizontal="center" vertical="center"/>
    </xf>
    <xf numFmtId="165" fontId="20" fillId="0" borderId="10" xfId="37" applyNumberFormat="1" applyFont="1" applyFill="1" applyBorder="1" applyAlignment="1">
      <alignment horizontal="center" vertical="center" wrapText="1"/>
    </xf>
    <xf numFmtId="165" fontId="20" fillId="0" borderId="10" xfId="0" applyNumberFormat="1" applyFont="1" applyFill="1" applyBorder="1" applyAlignment="1">
      <alignment horizontal="center" vertical="center"/>
    </xf>
    <xf numFmtId="3" fontId="19" fillId="0" borderId="10" xfId="0" applyNumberFormat="1" applyFont="1" applyBorder="1" applyAlignment="1">
      <alignment horizontal="center" vertical="center"/>
    </xf>
    <xf numFmtId="165" fontId="19" fillId="0" borderId="10" xfId="0" applyNumberFormat="1" applyFont="1" applyBorder="1" applyAlignment="1">
      <alignment horizontal="center" vertical="center"/>
    </xf>
    <xf numFmtId="0" fontId="21" fillId="0" borderId="0" xfId="0" applyFont="1"/>
    <xf numFmtId="165" fontId="20" fillId="0" borderId="10" xfId="0" applyNumberFormat="1" applyFont="1" applyBorder="1" applyAlignment="1">
      <alignment horizontal="center" vertical="center"/>
    </xf>
    <xf numFmtId="3" fontId="20" fillId="0" borderId="10" xfId="0" applyNumberFormat="1" applyFont="1" applyBorder="1" applyAlignment="1">
      <alignment horizontal="center" vertical="center"/>
    </xf>
    <xf numFmtId="0" fontId="26" fillId="0" borderId="0" xfId="0" applyFont="1"/>
    <xf numFmtId="3" fontId="20" fillId="0" borderId="10" xfId="0" applyNumberFormat="1" applyFont="1" applyFill="1" applyBorder="1" applyAlignment="1">
      <alignment horizontal="center" vertical="center" wrapText="1"/>
    </xf>
    <xf numFmtId="0" fontId="27" fillId="0" borderId="0" xfId="0" applyFont="1"/>
    <xf numFmtId="3" fontId="19" fillId="0" borderId="10" xfId="37" applyNumberFormat="1" applyFont="1" applyFill="1" applyBorder="1" applyAlignment="1">
      <alignment horizontal="left" vertical="top" wrapText="1"/>
    </xf>
    <xf numFmtId="3" fontId="19" fillId="0" borderId="0" xfId="0" applyNumberFormat="1" applyFont="1" applyAlignment="1">
      <alignment horizontal="center" vertical="center"/>
    </xf>
    <xf numFmtId="165" fontId="19" fillId="0" borderId="0" xfId="0" applyNumberFormat="1" applyFont="1" applyAlignment="1">
      <alignment horizontal="center" vertical="center"/>
    </xf>
    <xf numFmtId="0" fontId="19" fillId="0" borderId="10" xfId="0" applyNumberFormat="1" applyFont="1" applyBorder="1" applyAlignment="1">
      <alignment horizontal="center" vertical="center"/>
    </xf>
    <xf numFmtId="3" fontId="20" fillId="0" borderId="11" xfId="37" applyNumberFormat="1" applyFont="1" applyFill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3" fontId="20" fillId="0" borderId="11" xfId="37" applyNumberFormat="1" applyFont="1" applyFill="1" applyBorder="1" applyAlignment="1">
      <alignment horizontal="center"/>
    </xf>
    <xf numFmtId="0" fontId="21" fillId="0" borderId="12" xfId="0" applyFont="1" applyBorder="1" applyAlignment="1">
      <alignment horizontal="center"/>
    </xf>
    <xf numFmtId="0" fontId="21" fillId="0" borderId="13" xfId="0" applyFont="1" applyBorder="1" applyAlignment="1">
      <alignment horizontal="center"/>
    </xf>
    <xf numFmtId="3" fontId="20" fillId="0" borderId="11" xfId="37" applyNumberFormat="1" applyFont="1" applyFill="1" applyBorder="1" applyAlignment="1">
      <alignment horizontal="center" vertical="justify" wrapText="1"/>
    </xf>
    <xf numFmtId="3" fontId="20" fillId="0" borderId="10" xfId="0" applyNumberFormat="1" applyFont="1" applyFill="1" applyBorder="1" applyAlignment="1">
      <alignment horizontal="center" vertical="center" wrapText="1"/>
    </xf>
    <xf numFmtId="164" fontId="20" fillId="0" borderId="10" xfId="0" applyNumberFormat="1" applyFont="1" applyFill="1" applyBorder="1" applyAlignment="1">
      <alignment horizontal="center" vertical="center" wrapText="1"/>
    </xf>
    <xf numFmtId="3" fontId="20" fillId="0" borderId="14" xfId="37" applyNumberFormat="1" applyFont="1" applyFill="1" applyBorder="1" applyAlignment="1">
      <alignment horizontal="center" vertical="center" wrapText="1"/>
    </xf>
    <xf numFmtId="3" fontId="19" fillId="0" borderId="15" xfId="0" applyNumberFormat="1" applyFont="1" applyBorder="1" applyAlignment="1">
      <alignment horizontal="center" vertical="center" wrapText="1"/>
    </xf>
    <xf numFmtId="3" fontId="20" fillId="0" borderId="14" xfId="0" applyNumberFormat="1" applyFont="1" applyFill="1" applyBorder="1" applyAlignment="1">
      <alignment horizontal="center" vertical="center" wrapText="1"/>
    </xf>
    <xf numFmtId="3" fontId="20" fillId="0" borderId="15" xfId="0" applyNumberFormat="1" applyFont="1" applyFill="1" applyBorder="1" applyAlignment="1">
      <alignment horizontal="center" vertical="center" wrapText="1"/>
    </xf>
    <xf numFmtId="3" fontId="20" fillId="0" borderId="11" xfId="0" applyNumberFormat="1" applyFont="1" applyFill="1" applyBorder="1" applyAlignment="1">
      <alignment horizontal="center" vertical="center" wrapText="1"/>
    </xf>
    <xf numFmtId="165" fontId="20" fillId="0" borderId="13" xfId="0" applyNumberFormat="1" applyFont="1" applyFill="1" applyBorder="1" applyAlignment="1">
      <alignment horizontal="center" vertical="center" wrapText="1"/>
    </xf>
    <xf numFmtId="3" fontId="20" fillId="0" borderId="0" xfId="37" applyNumberFormat="1" applyFont="1" applyFill="1" applyAlignment="1">
      <alignment horizontal="center"/>
    </xf>
    <xf numFmtId="3" fontId="20" fillId="0" borderId="0" xfId="0" applyNumberFormat="1" applyFont="1" applyAlignment="1"/>
    <xf numFmtId="165" fontId="20" fillId="0" borderId="0" xfId="0" applyNumberFormat="1" applyFont="1" applyAlignment="1"/>
    <xf numFmtId="0" fontId="0" fillId="0" borderId="0" xfId="0" applyAlignment="1"/>
    <xf numFmtId="3" fontId="19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Гиперссылка" xfId="44" builtinId="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1"/>
    <cellStyle name="Обычный_окружные" xfId="37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Финансовый" xfId="45" builtinId="3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A8442665E34D48168B916DBB4BAAE22E0483F9DB580AD027133FD627302773B472252ADCBC932B71E57920eEW3K" TargetMode="External"/><Relationship Id="rId7" Type="http://schemas.openxmlformats.org/officeDocument/2006/relationships/comments" Target="../comments1.xml"/><Relationship Id="rId2" Type="http://schemas.openxmlformats.org/officeDocument/2006/relationships/hyperlink" Target="consultantplus://offline/ref=A8442665E34D48168B916DBB4BAAE22E0483F9DB580DD427173FD627302773B472252ADCBC932B71E57520eEW9K" TargetMode="External"/><Relationship Id="rId1" Type="http://schemas.openxmlformats.org/officeDocument/2006/relationships/hyperlink" Target="consultantplus://offline/ref=53436AC90E950A2E932A75C8C68332DE14FC1CB5BA391DD66AFFC38DD7E7DF9C75223A361CE59B90D3B90Fd4W3K" TargetMode="External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consultantplus://offline/ref=A8442665E34D48168B916DBB4BAAE22E0483F9DB580AD027133FD627302773B472252ADCBC932B71E57920eEW3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7"/>
  <sheetViews>
    <sheetView tabSelected="1" workbookViewId="0">
      <pane ySplit="5" topLeftCell="A6" activePane="bottomLeft" state="frozen"/>
      <selection pane="bottomLeft" activeCell="F27" sqref="F27"/>
    </sheetView>
  </sheetViews>
  <sheetFormatPr defaultRowHeight="15"/>
  <cols>
    <col min="1" max="1" width="43.28515625" style="15" customWidth="1"/>
    <col min="2" max="2" width="12.140625" style="19" customWidth="1"/>
    <col min="3" max="3" width="12.85546875" style="19" customWidth="1"/>
    <col min="4" max="4" width="11.140625" style="19" customWidth="1"/>
    <col min="5" max="5" width="8.28515625" style="23" customWidth="1"/>
    <col min="6" max="6" width="12.140625" style="19" customWidth="1"/>
    <col min="7" max="7" width="11.28515625" style="37" customWidth="1"/>
    <col min="8" max="8" width="8.140625" style="38" customWidth="1"/>
    <col min="9" max="9" width="12.7109375" style="37" customWidth="1"/>
    <col min="10" max="10" width="11.7109375" style="37" customWidth="1"/>
    <col min="11" max="11" width="8.28515625" style="38" customWidth="1"/>
    <col min="12" max="12" width="11.140625" style="37" customWidth="1"/>
    <col min="13" max="13" width="8.28515625" style="38" customWidth="1"/>
  </cols>
  <sheetData>
    <row r="1" spans="1:13">
      <c r="A1" s="8"/>
      <c r="B1" s="16"/>
      <c r="C1" s="16"/>
      <c r="D1" s="16"/>
      <c r="E1" s="21"/>
      <c r="F1" s="17"/>
      <c r="L1" s="59" t="s">
        <v>68</v>
      </c>
      <c r="M1" s="60"/>
    </row>
    <row r="2" spans="1:13">
      <c r="A2" s="55" t="s">
        <v>50</v>
      </c>
      <c r="B2" s="56"/>
      <c r="C2" s="56"/>
      <c r="D2" s="56"/>
      <c r="E2" s="57"/>
      <c r="F2" s="56"/>
      <c r="G2" s="58"/>
      <c r="H2" s="58"/>
      <c r="I2" s="58"/>
      <c r="J2" s="58"/>
      <c r="K2" s="58"/>
      <c r="L2" s="58"/>
      <c r="M2" s="58"/>
    </row>
    <row r="3" spans="1:13">
      <c r="A3" s="8"/>
      <c r="B3" s="16"/>
      <c r="C3" s="16"/>
      <c r="D3" s="16"/>
      <c r="E3" s="21"/>
      <c r="F3" s="16"/>
    </row>
    <row r="4" spans="1:13" s="7" customFormat="1" ht="28.5" customHeight="1">
      <c r="A4" s="49" t="s">
        <v>0</v>
      </c>
      <c r="B4" s="49" t="s">
        <v>51</v>
      </c>
      <c r="C4" s="51" t="s">
        <v>54</v>
      </c>
      <c r="D4" s="53" t="s">
        <v>64</v>
      </c>
      <c r="E4" s="54"/>
      <c r="F4" s="51" t="s">
        <v>52</v>
      </c>
      <c r="G4" s="47" t="s">
        <v>65</v>
      </c>
      <c r="H4" s="48"/>
      <c r="I4" s="47" t="s">
        <v>53</v>
      </c>
      <c r="J4" s="47" t="s">
        <v>66</v>
      </c>
      <c r="K4" s="48"/>
      <c r="L4" s="47" t="s">
        <v>67</v>
      </c>
      <c r="M4" s="48"/>
    </row>
    <row r="5" spans="1:13" s="7" customFormat="1" ht="30.75" customHeight="1">
      <c r="A5" s="50"/>
      <c r="B5" s="50"/>
      <c r="C5" s="52"/>
      <c r="D5" s="34" t="s">
        <v>9</v>
      </c>
      <c r="E5" s="22" t="s">
        <v>55</v>
      </c>
      <c r="F5" s="52"/>
      <c r="G5" s="34" t="s">
        <v>9</v>
      </c>
      <c r="H5" s="22" t="s">
        <v>63</v>
      </c>
      <c r="I5" s="47"/>
      <c r="J5" s="34" t="s">
        <v>9</v>
      </c>
      <c r="K5" s="22" t="s">
        <v>63</v>
      </c>
      <c r="L5" s="34" t="s">
        <v>9</v>
      </c>
      <c r="M5" s="22" t="s">
        <v>63</v>
      </c>
    </row>
    <row r="6" spans="1:13" s="7" customFormat="1">
      <c r="A6" s="2">
        <v>1</v>
      </c>
      <c r="B6" s="2">
        <v>2</v>
      </c>
      <c r="C6" s="2">
        <v>3</v>
      </c>
      <c r="D6" s="2">
        <v>4</v>
      </c>
      <c r="E6" s="1">
        <v>5</v>
      </c>
      <c r="F6" s="6">
        <v>6</v>
      </c>
      <c r="G6" s="39">
        <v>7</v>
      </c>
      <c r="H6" s="39">
        <v>8</v>
      </c>
      <c r="I6" s="39">
        <v>9</v>
      </c>
      <c r="J6" s="39">
        <v>10</v>
      </c>
      <c r="K6" s="39">
        <v>11</v>
      </c>
      <c r="L6" s="39">
        <v>12</v>
      </c>
      <c r="M6" s="39">
        <v>13</v>
      </c>
    </row>
    <row r="7" spans="1:13">
      <c r="A7" s="40" t="s">
        <v>1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2"/>
    </row>
    <row r="8" spans="1:13" s="35" customFormat="1" ht="152.25" customHeight="1">
      <c r="A8" s="9" t="s">
        <v>28</v>
      </c>
      <c r="B8" s="2">
        <v>31025100</v>
      </c>
      <c r="C8" s="5">
        <v>31579200</v>
      </c>
      <c r="D8" s="3">
        <f>C8-B8</f>
        <v>554100</v>
      </c>
      <c r="E8" s="24">
        <f>(C8/B8*100)</f>
        <v>101.78597329259213</v>
      </c>
      <c r="F8" s="3">
        <v>31579200</v>
      </c>
      <c r="G8" s="28">
        <f>F8-C8</f>
        <v>0</v>
      </c>
      <c r="H8" s="29">
        <f>F8/C8*100</f>
        <v>100</v>
      </c>
      <c r="I8" s="28">
        <v>31579200</v>
      </c>
      <c r="J8" s="28">
        <f>I8-F8</f>
        <v>0</v>
      </c>
      <c r="K8" s="29">
        <f>I8/F8*100</f>
        <v>100</v>
      </c>
      <c r="L8" s="28">
        <f>I8-B8</f>
        <v>554100</v>
      </c>
      <c r="M8" s="29">
        <f>I8/B8*100</f>
        <v>101.78597329259213</v>
      </c>
    </row>
    <row r="9" spans="1:13" s="35" customFormat="1" ht="179.25" customHeight="1">
      <c r="A9" s="9" t="s">
        <v>56</v>
      </c>
      <c r="B9" s="2">
        <f>1341200+4389200</f>
        <v>5730400</v>
      </c>
      <c r="C9" s="5">
        <v>0</v>
      </c>
      <c r="D9" s="3">
        <f t="shared" ref="D9:D56" si="0">C9-B9</f>
        <v>-5730400</v>
      </c>
      <c r="E9" s="24">
        <f t="shared" ref="E9:E37" si="1">(C9/B9*100)</f>
        <v>0</v>
      </c>
      <c r="F9" s="3">
        <v>0</v>
      </c>
      <c r="G9" s="28">
        <f t="shared" ref="G9:G56" si="2">F9-C9</f>
        <v>0</v>
      </c>
      <c r="H9" s="29"/>
      <c r="I9" s="28">
        <v>0</v>
      </c>
      <c r="J9" s="28">
        <f t="shared" ref="J9:J56" si="3">I9-F9</f>
        <v>0</v>
      </c>
      <c r="K9" s="29"/>
      <c r="L9" s="28">
        <f t="shared" ref="L9:L56" si="4">I9-B9</f>
        <v>-5730400</v>
      </c>
      <c r="M9" s="29">
        <f t="shared" ref="M9:M56" si="5">I9/B9*100</f>
        <v>0</v>
      </c>
    </row>
    <row r="10" spans="1:13" s="35" customFormat="1" ht="89.25">
      <c r="A10" s="9" t="s">
        <v>22</v>
      </c>
      <c r="B10" s="2">
        <v>1383000</v>
      </c>
      <c r="C10" s="5">
        <v>2023200</v>
      </c>
      <c r="D10" s="3">
        <f t="shared" si="0"/>
        <v>640200</v>
      </c>
      <c r="E10" s="24">
        <f t="shared" si="1"/>
        <v>146.29067245119305</v>
      </c>
      <c r="F10" s="3">
        <v>2091700</v>
      </c>
      <c r="G10" s="28">
        <f t="shared" si="2"/>
        <v>68500</v>
      </c>
      <c r="H10" s="29">
        <f t="shared" ref="H10" si="6">F10/C10*100</f>
        <v>103.38572558323449</v>
      </c>
      <c r="I10" s="28">
        <v>2286200</v>
      </c>
      <c r="J10" s="28">
        <f t="shared" si="3"/>
        <v>194500</v>
      </c>
      <c r="K10" s="29">
        <f t="shared" ref="K10:K54" si="7">I10/F10*100</f>
        <v>109.29865659511402</v>
      </c>
      <c r="L10" s="28">
        <f t="shared" si="4"/>
        <v>903200</v>
      </c>
      <c r="M10" s="29">
        <f t="shared" si="5"/>
        <v>165.30730296456977</v>
      </c>
    </row>
    <row r="11" spans="1:13" s="35" customFormat="1" ht="114.75">
      <c r="A11" s="9" t="s">
        <v>29</v>
      </c>
      <c r="B11" s="2">
        <v>2309000</v>
      </c>
      <c r="C11" s="5">
        <v>0</v>
      </c>
      <c r="D11" s="3">
        <f t="shared" si="0"/>
        <v>-2309000</v>
      </c>
      <c r="E11" s="24">
        <f t="shared" si="1"/>
        <v>0</v>
      </c>
      <c r="F11" s="3">
        <v>0</v>
      </c>
      <c r="G11" s="28">
        <f t="shared" si="2"/>
        <v>0</v>
      </c>
      <c r="H11" s="29"/>
      <c r="I11" s="28">
        <v>0</v>
      </c>
      <c r="J11" s="28">
        <f t="shared" si="3"/>
        <v>0</v>
      </c>
      <c r="K11" s="29"/>
      <c r="L11" s="28">
        <f t="shared" si="4"/>
        <v>-2309000</v>
      </c>
      <c r="M11" s="29">
        <f t="shared" si="5"/>
        <v>0</v>
      </c>
    </row>
    <row r="12" spans="1:13" s="35" customFormat="1" ht="114" customHeight="1">
      <c r="A12" s="9" t="s">
        <v>24</v>
      </c>
      <c r="B12" s="2">
        <v>37851900</v>
      </c>
      <c r="C12" s="5">
        <v>64582100</v>
      </c>
      <c r="D12" s="3">
        <f t="shared" si="0"/>
        <v>26730200</v>
      </c>
      <c r="E12" s="24">
        <f t="shared" si="1"/>
        <v>170.61785537846185</v>
      </c>
      <c r="F12" s="3">
        <v>26140400</v>
      </c>
      <c r="G12" s="28">
        <f t="shared" si="2"/>
        <v>-38441700</v>
      </c>
      <c r="H12" s="29">
        <f t="shared" ref="H12:H54" si="8">F12/C12*100</f>
        <v>40.47623102996031</v>
      </c>
      <c r="I12" s="28">
        <v>35366400</v>
      </c>
      <c r="J12" s="28">
        <f t="shared" si="3"/>
        <v>9226000</v>
      </c>
      <c r="K12" s="29">
        <f t="shared" si="7"/>
        <v>135.29402763538431</v>
      </c>
      <c r="L12" s="28">
        <f t="shared" si="4"/>
        <v>-2485500</v>
      </c>
      <c r="M12" s="29">
        <f t="shared" si="5"/>
        <v>93.433618920054201</v>
      </c>
    </row>
    <row r="13" spans="1:13" s="35" customFormat="1" ht="117.75" customHeight="1">
      <c r="A13" s="9" t="s">
        <v>23</v>
      </c>
      <c r="B13" s="2">
        <v>122899900</v>
      </c>
      <c r="C13" s="5">
        <v>171566100</v>
      </c>
      <c r="D13" s="3">
        <f t="shared" si="0"/>
        <v>48666200</v>
      </c>
      <c r="E13" s="24">
        <f t="shared" si="1"/>
        <v>139.59824214665758</v>
      </c>
      <c r="F13" s="3">
        <v>178454600</v>
      </c>
      <c r="G13" s="28">
        <f t="shared" si="2"/>
        <v>6888500</v>
      </c>
      <c r="H13" s="29">
        <f t="shared" si="8"/>
        <v>104.01507057629684</v>
      </c>
      <c r="I13" s="28">
        <v>194569100</v>
      </c>
      <c r="J13" s="28">
        <f t="shared" si="3"/>
        <v>16114500</v>
      </c>
      <c r="K13" s="29">
        <f t="shared" si="7"/>
        <v>109.0300278053914</v>
      </c>
      <c r="L13" s="28">
        <f t="shared" si="4"/>
        <v>71669200</v>
      </c>
      <c r="M13" s="29">
        <f t="shared" si="5"/>
        <v>158.31510033775456</v>
      </c>
    </row>
    <row r="14" spans="1:13" s="35" customFormat="1" ht="131.25" customHeight="1">
      <c r="A14" s="9" t="s">
        <v>18</v>
      </c>
      <c r="B14" s="2">
        <v>110264000</v>
      </c>
      <c r="C14" s="5">
        <v>113227000</v>
      </c>
      <c r="D14" s="3">
        <f t="shared" si="0"/>
        <v>2963000</v>
      </c>
      <c r="E14" s="24">
        <f t="shared" si="1"/>
        <v>102.68718711456143</v>
      </c>
      <c r="F14" s="3">
        <v>114647000</v>
      </c>
      <c r="G14" s="28">
        <f t="shared" si="2"/>
        <v>1420000</v>
      </c>
      <c r="H14" s="29">
        <f t="shared" si="8"/>
        <v>101.25411783408551</v>
      </c>
      <c r="I14" s="28">
        <v>115959000</v>
      </c>
      <c r="J14" s="28">
        <f t="shared" si="3"/>
        <v>1312000</v>
      </c>
      <c r="K14" s="29">
        <f t="shared" si="7"/>
        <v>101.14438232138652</v>
      </c>
      <c r="L14" s="28">
        <f t="shared" si="4"/>
        <v>5695000</v>
      </c>
      <c r="M14" s="29">
        <f t="shared" si="5"/>
        <v>105.16487702241892</v>
      </c>
    </row>
    <row r="15" spans="1:13" s="35" customFormat="1" ht="89.25" customHeight="1">
      <c r="A15" s="9" t="s">
        <v>19</v>
      </c>
      <c r="B15" s="2">
        <v>1377045000</v>
      </c>
      <c r="C15" s="5">
        <v>1487030000</v>
      </c>
      <c r="D15" s="3">
        <f t="shared" si="0"/>
        <v>109985000</v>
      </c>
      <c r="E15" s="24">
        <f t="shared" si="1"/>
        <v>107.98703019872262</v>
      </c>
      <c r="F15" s="3">
        <v>1588044000</v>
      </c>
      <c r="G15" s="28">
        <f t="shared" si="2"/>
        <v>101014000</v>
      </c>
      <c r="H15" s="29">
        <f t="shared" si="8"/>
        <v>106.79300350362804</v>
      </c>
      <c r="I15" s="28">
        <v>1666180000</v>
      </c>
      <c r="J15" s="28">
        <f t="shared" si="3"/>
        <v>78136000</v>
      </c>
      <c r="K15" s="29">
        <f t="shared" si="7"/>
        <v>104.92026669286241</v>
      </c>
      <c r="L15" s="28">
        <f t="shared" si="4"/>
        <v>289135000</v>
      </c>
      <c r="M15" s="29">
        <f t="shared" si="5"/>
        <v>120.99677207353427</v>
      </c>
    </row>
    <row r="16" spans="1:13" s="35" customFormat="1" ht="66.75" customHeight="1">
      <c r="A16" s="9" t="s">
        <v>20</v>
      </c>
      <c r="B16" s="2">
        <v>16184600</v>
      </c>
      <c r="C16" s="5">
        <v>14948700</v>
      </c>
      <c r="D16" s="3">
        <f t="shared" si="0"/>
        <v>-1235900</v>
      </c>
      <c r="E16" s="24">
        <f t="shared" si="1"/>
        <v>92.363728482631629</v>
      </c>
      <c r="F16" s="3">
        <v>14948700</v>
      </c>
      <c r="G16" s="28">
        <f t="shared" si="2"/>
        <v>0</v>
      </c>
      <c r="H16" s="29">
        <f t="shared" si="8"/>
        <v>100</v>
      </c>
      <c r="I16" s="28">
        <v>14948700</v>
      </c>
      <c r="J16" s="28">
        <f t="shared" si="3"/>
        <v>0</v>
      </c>
      <c r="K16" s="29">
        <f t="shared" si="7"/>
        <v>100</v>
      </c>
      <c r="L16" s="28">
        <f t="shared" si="4"/>
        <v>-1235900</v>
      </c>
      <c r="M16" s="29">
        <f t="shared" si="5"/>
        <v>92.363728482631629</v>
      </c>
    </row>
    <row r="17" spans="1:13" s="35" customFormat="1" ht="40.5" customHeight="1">
      <c r="A17" s="10" t="s">
        <v>2</v>
      </c>
      <c r="B17" s="2">
        <v>10409400</v>
      </c>
      <c r="C17" s="5">
        <v>10409400</v>
      </c>
      <c r="D17" s="3">
        <f t="shared" si="0"/>
        <v>0</v>
      </c>
      <c r="E17" s="24">
        <f t="shared" si="1"/>
        <v>100</v>
      </c>
      <c r="F17" s="3">
        <v>10409400</v>
      </c>
      <c r="G17" s="28">
        <f t="shared" si="2"/>
        <v>0</v>
      </c>
      <c r="H17" s="29">
        <f t="shared" si="8"/>
        <v>100</v>
      </c>
      <c r="I17" s="28">
        <v>10409400</v>
      </c>
      <c r="J17" s="28">
        <f t="shared" si="3"/>
        <v>0</v>
      </c>
      <c r="K17" s="29">
        <f>I17/F17*100</f>
        <v>100</v>
      </c>
      <c r="L17" s="28">
        <f t="shared" si="4"/>
        <v>0</v>
      </c>
      <c r="M17" s="29">
        <f t="shared" si="5"/>
        <v>100</v>
      </c>
    </row>
    <row r="18" spans="1:13" s="35" customFormat="1" ht="105" customHeight="1">
      <c r="A18" s="9" t="s">
        <v>30</v>
      </c>
      <c r="B18" s="2">
        <v>220500</v>
      </c>
      <c r="C18" s="5">
        <v>491000</v>
      </c>
      <c r="D18" s="3">
        <f t="shared" si="0"/>
        <v>270500</v>
      </c>
      <c r="E18" s="24">
        <f t="shared" si="1"/>
        <v>222.67573696145124</v>
      </c>
      <c r="F18" s="3">
        <v>489000</v>
      </c>
      <c r="G18" s="28">
        <f t="shared" si="2"/>
        <v>-2000</v>
      </c>
      <c r="H18" s="29">
        <f t="shared" si="8"/>
        <v>99.592668024439917</v>
      </c>
      <c r="I18" s="28">
        <v>489000</v>
      </c>
      <c r="J18" s="28">
        <f t="shared" si="3"/>
        <v>0</v>
      </c>
      <c r="K18" s="29">
        <f t="shared" si="7"/>
        <v>100</v>
      </c>
      <c r="L18" s="28">
        <f t="shared" si="4"/>
        <v>268500</v>
      </c>
      <c r="M18" s="29">
        <f t="shared" si="5"/>
        <v>221.76870748299316</v>
      </c>
    </row>
    <row r="19" spans="1:13" s="35" customFormat="1" ht="105" customHeight="1">
      <c r="A19" s="9" t="s">
        <v>31</v>
      </c>
      <c r="B19" s="2">
        <v>12031000</v>
      </c>
      <c r="C19" s="5">
        <v>8028600</v>
      </c>
      <c r="D19" s="3">
        <f t="shared" si="0"/>
        <v>-4002400</v>
      </c>
      <c r="E19" s="24">
        <f t="shared" si="1"/>
        <v>66.732607430803753</v>
      </c>
      <c r="F19" s="3">
        <v>8028600</v>
      </c>
      <c r="G19" s="28">
        <f t="shared" si="2"/>
        <v>0</v>
      </c>
      <c r="H19" s="29">
        <f t="shared" si="8"/>
        <v>100</v>
      </c>
      <c r="I19" s="28">
        <v>8028600</v>
      </c>
      <c r="J19" s="28">
        <f t="shared" si="3"/>
        <v>0</v>
      </c>
      <c r="K19" s="29">
        <f t="shared" si="7"/>
        <v>100</v>
      </c>
      <c r="L19" s="28">
        <f t="shared" si="4"/>
        <v>-4002400</v>
      </c>
      <c r="M19" s="29">
        <f t="shared" si="5"/>
        <v>66.732607430803753</v>
      </c>
    </row>
    <row r="20" spans="1:13" s="35" customFormat="1" ht="91.5" customHeight="1">
      <c r="A20" s="9" t="s">
        <v>14</v>
      </c>
      <c r="B20" s="2">
        <v>3698200</v>
      </c>
      <c r="C20" s="5">
        <v>0</v>
      </c>
      <c r="D20" s="3">
        <f t="shared" si="0"/>
        <v>-3698200</v>
      </c>
      <c r="E20" s="24">
        <f t="shared" si="1"/>
        <v>0</v>
      </c>
      <c r="F20" s="3"/>
      <c r="G20" s="28">
        <f t="shared" si="2"/>
        <v>0</v>
      </c>
      <c r="H20" s="29"/>
      <c r="I20" s="28"/>
      <c r="J20" s="28">
        <f t="shared" si="3"/>
        <v>0</v>
      </c>
      <c r="K20" s="29">
        <v>0</v>
      </c>
      <c r="L20" s="28">
        <f t="shared" si="4"/>
        <v>-3698200</v>
      </c>
      <c r="M20" s="29">
        <f t="shared" si="5"/>
        <v>0</v>
      </c>
    </row>
    <row r="21" spans="1:13" s="35" customFormat="1" ht="101.25" customHeight="1">
      <c r="A21" s="9" t="s">
        <v>15</v>
      </c>
      <c r="B21" s="2">
        <v>687000</v>
      </c>
      <c r="C21" s="5">
        <v>811300</v>
      </c>
      <c r="D21" s="3">
        <f t="shared" si="0"/>
        <v>124300</v>
      </c>
      <c r="E21" s="24">
        <f t="shared" si="1"/>
        <v>118.09315866084424</v>
      </c>
      <c r="F21" s="3">
        <v>855800</v>
      </c>
      <c r="G21" s="28">
        <f t="shared" si="2"/>
        <v>44500</v>
      </c>
      <c r="H21" s="29">
        <f t="shared" si="8"/>
        <v>105.48502403549858</v>
      </c>
      <c r="I21" s="28">
        <v>896400</v>
      </c>
      <c r="J21" s="28">
        <f t="shared" si="3"/>
        <v>40600</v>
      </c>
      <c r="K21" s="29">
        <f t="shared" si="7"/>
        <v>104.7440990885721</v>
      </c>
      <c r="L21" s="28">
        <f t="shared" si="4"/>
        <v>209400</v>
      </c>
      <c r="M21" s="29">
        <f t="shared" si="5"/>
        <v>130.48034934497815</v>
      </c>
    </row>
    <row r="22" spans="1:13" s="35" customFormat="1" ht="68.25" customHeight="1">
      <c r="A22" s="9" t="s">
        <v>25</v>
      </c>
      <c r="B22" s="2">
        <v>38791500</v>
      </c>
      <c r="C22" s="5">
        <v>38791500</v>
      </c>
      <c r="D22" s="3">
        <f t="shared" si="0"/>
        <v>0</v>
      </c>
      <c r="E22" s="24">
        <f t="shared" si="1"/>
        <v>100</v>
      </c>
      <c r="F22" s="3">
        <v>35339100</v>
      </c>
      <c r="G22" s="28">
        <f t="shared" si="2"/>
        <v>-3452400</v>
      </c>
      <c r="H22" s="29">
        <f t="shared" si="8"/>
        <v>91.100112137968367</v>
      </c>
      <c r="I22" s="28">
        <v>35339100</v>
      </c>
      <c r="J22" s="28">
        <f t="shared" si="3"/>
        <v>0</v>
      </c>
      <c r="K22" s="29">
        <f t="shared" si="7"/>
        <v>100</v>
      </c>
      <c r="L22" s="28">
        <f t="shared" si="4"/>
        <v>-3452400</v>
      </c>
      <c r="M22" s="29">
        <f t="shared" si="5"/>
        <v>91.100112137968367</v>
      </c>
    </row>
    <row r="23" spans="1:13" s="35" customFormat="1" ht="114.75">
      <c r="A23" s="9" t="s">
        <v>21</v>
      </c>
      <c r="B23" s="2">
        <v>45239000</v>
      </c>
      <c r="C23" s="5">
        <v>90850000</v>
      </c>
      <c r="D23" s="3">
        <f t="shared" si="0"/>
        <v>45611000</v>
      </c>
      <c r="E23" s="24">
        <f t="shared" si="1"/>
        <v>200.8222993434868</v>
      </c>
      <c r="F23" s="3">
        <v>94155000</v>
      </c>
      <c r="G23" s="28">
        <f t="shared" si="2"/>
        <v>3305000</v>
      </c>
      <c r="H23" s="29">
        <f t="shared" si="8"/>
        <v>103.6378646119978</v>
      </c>
      <c r="I23" s="28">
        <v>102077000</v>
      </c>
      <c r="J23" s="28">
        <f t="shared" si="3"/>
        <v>7922000</v>
      </c>
      <c r="K23" s="29">
        <f t="shared" si="7"/>
        <v>108.41378577876905</v>
      </c>
      <c r="L23" s="28">
        <f t="shared" si="4"/>
        <v>56838000</v>
      </c>
      <c r="M23" s="29">
        <f t="shared" si="5"/>
        <v>225.63938194920311</v>
      </c>
    </row>
    <row r="24" spans="1:13" s="35" customFormat="1" ht="38.25">
      <c r="A24" s="11" t="s">
        <v>32</v>
      </c>
      <c r="B24" s="2">
        <v>9748400</v>
      </c>
      <c r="C24" s="5">
        <v>9553800</v>
      </c>
      <c r="D24" s="3">
        <f t="shared" si="0"/>
        <v>-194600</v>
      </c>
      <c r="E24" s="24">
        <f t="shared" si="1"/>
        <v>98.003774978457997</v>
      </c>
      <c r="F24" s="3">
        <v>9519100</v>
      </c>
      <c r="G24" s="28">
        <f t="shared" si="2"/>
        <v>-34700</v>
      </c>
      <c r="H24" s="29">
        <f t="shared" si="8"/>
        <v>99.636793736523686</v>
      </c>
      <c r="I24" s="28">
        <v>10181100</v>
      </c>
      <c r="J24" s="28">
        <f t="shared" si="3"/>
        <v>662000</v>
      </c>
      <c r="K24" s="29">
        <f t="shared" si="7"/>
        <v>106.95443897007071</v>
      </c>
      <c r="L24" s="28">
        <f t="shared" si="4"/>
        <v>432700</v>
      </c>
      <c r="M24" s="29">
        <f t="shared" si="5"/>
        <v>104.43867711624473</v>
      </c>
    </row>
    <row r="25" spans="1:13" s="35" customFormat="1" ht="38.25">
      <c r="A25" s="11" t="s">
        <v>33</v>
      </c>
      <c r="B25" s="2">
        <v>3599800</v>
      </c>
      <c r="C25" s="5">
        <v>3599800</v>
      </c>
      <c r="D25" s="3">
        <f t="shared" si="0"/>
        <v>0</v>
      </c>
      <c r="E25" s="24">
        <f t="shared" si="1"/>
        <v>100</v>
      </c>
      <c r="F25" s="5">
        <v>3599800</v>
      </c>
      <c r="G25" s="28">
        <f t="shared" si="2"/>
        <v>0</v>
      </c>
      <c r="H25" s="29">
        <f t="shared" si="8"/>
        <v>100</v>
      </c>
      <c r="I25" s="5">
        <v>3599800</v>
      </c>
      <c r="J25" s="28">
        <f t="shared" si="3"/>
        <v>0</v>
      </c>
      <c r="K25" s="29">
        <f t="shared" si="7"/>
        <v>100</v>
      </c>
      <c r="L25" s="28">
        <f t="shared" si="4"/>
        <v>0</v>
      </c>
      <c r="M25" s="29">
        <f t="shared" si="5"/>
        <v>100</v>
      </c>
    </row>
    <row r="26" spans="1:13" s="35" customFormat="1" ht="105.75" customHeight="1">
      <c r="A26" s="10" t="s">
        <v>12</v>
      </c>
      <c r="B26" s="2">
        <v>5546100</v>
      </c>
      <c r="C26" s="5">
        <v>5546100</v>
      </c>
      <c r="D26" s="3">
        <f t="shared" si="0"/>
        <v>0</v>
      </c>
      <c r="E26" s="24">
        <f t="shared" si="1"/>
        <v>100</v>
      </c>
      <c r="F26" s="5">
        <v>5546100</v>
      </c>
      <c r="G26" s="28">
        <f t="shared" si="2"/>
        <v>0</v>
      </c>
      <c r="H26" s="29">
        <f t="shared" si="8"/>
        <v>100</v>
      </c>
      <c r="I26" s="5">
        <v>5546100</v>
      </c>
      <c r="J26" s="28">
        <f t="shared" si="3"/>
        <v>0</v>
      </c>
      <c r="K26" s="29">
        <f t="shared" si="7"/>
        <v>100</v>
      </c>
      <c r="L26" s="28">
        <f t="shared" si="4"/>
        <v>0</v>
      </c>
      <c r="M26" s="29">
        <f t="shared" si="5"/>
        <v>100</v>
      </c>
    </row>
    <row r="27" spans="1:13" s="35" customFormat="1" ht="117.75" customHeight="1">
      <c r="A27" s="11" t="s">
        <v>13</v>
      </c>
      <c r="B27" s="2">
        <v>161200</v>
      </c>
      <c r="C27" s="5">
        <v>177900</v>
      </c>
      <c r="D27" s="3">
        <f t="shared" si="0"/>
        <v>16700</v>
      </c>
      <c r="E27" s="24">
        <f t="shared" si="1"/>
        <v>110.35980148883375</v>
      </c>
      <c r="F27" s="3">
        <v>195800</v>
      </c>
      <c r="G27" s="28">
        <f t="shared" si="2"/>
        <v>17900</v>
      </c>
      <c r="H27" s="29">
        <f t="shared" si="8"/>
        <v>110.06183249016301</v>
      </c>
      <c r="I27" s="28">
        <v>213700</v>
      </c>
      <c r="J27" s="28">
        <f t="shared" si="3"/>
        <v>17900</v>
      </c>
      <c r="K27" s="29">
        <f t="shared" si="7"/>
        <v>109.14198161389173</v>
      </c>
      <c r="L27" s="28">
        <f t="shared" si="4"/>
        <v>52500</v>
      </c>
      <c r="M27" s="29">
        <f t="shared" si="5"/>
        <v>132.56823821339952</v>
      </c>
    </row>
    <row r="28" spans="1:13" s="35" customFormat="1" ht="104.25" customHeight="1">
      <c r="A28" s="9" t="s">
        <v>62</v>
      </c>
      <c r="B28" s="2">
        <v>2445000</v>
      </c>
      <c r="C28" s="5">
        <v>2986000</v>
      </c>
      <c r="D28" s="3">
        <f t="shared" si="0"/>
        <v>541000</v>
      </c>
      <c r="E28" s="24">
        <f t="shared" si="1"/>
        <v>122.12678936605317</v>
      </c>
      <c r="F28" s="3">
        <v>3142000</v>
      </c>
      <c r="G28" s="28">
        <f t="shared" si="2"/>
        <v>156000</v>
      </c>
      <c r="H28" s="29">
        <f t="shared" si="8"/>
        <v>105.22438044206297</v>
      </c>
      <c r="I28" s="28">
        <v>3142000</v>
      </c>
      <c r="J28" s="28">
        <f t="shared" si="3"/>
        <v>0</v>
      </c>
      <c r="K28" s="29">
        <f t="shared" si="7"/>
        <v>100</v>
      </c>
      <c r="L28" s="28">
        <f t="shared" si="4"/>
        <v>697000</v>
      </c>
      <c r="M28" s="29">
        <f t="shared" si="5"/>
        <v>128.5071574642127</v>
      </c>
    </row>
    <row r="29" spans="1:13" s="35" customFormat="1" ht="89.25">
      <c r="A29" s="9" t="s">
        <v>27</v>
      </c>
      <c r="B29" s="2">
        <v>3105400</v>
      </c>
      <c r="C29" s="5">
        <v>4073100</v>
      </c>
      <c r="D29" s="3">
        <f t="shared" si="0"/>
        <v>967700</v>
      </c>
      <c r="E29" s="24">
        <f t="shared" si="1"/>
        <v>131.16184710504285</v>
      </c>
      <c r="F29" s="5">
        <v>4073100</v>
      </c>
      <c r="G29" s="28">
        <f t="shared" si="2"/>
        <v>0</v>
      </c>
      <c r="H29" s="29">
        <f t="shared" si="8"/>
        <v>100</v>
      </c>
      <c r="I29" s="5">
        <v>4073100</v>
      </c>
      <c r="J29" s="28">
        <f t="shared" si="3"/>
        <v>0</v>
      </c>
      <c r="K29" s="29">
        <f t="shared" si="7"/>
        <v>100</v>
      </c>
      <c r="L29" s="28">
        <f t="shared" si="4"/>
        <v>967700</v>
      </c>
      <c r="M29" s="29">
        <f t="shared" si="5"/>
        <v>131.16184710504285</v>
      </c>
    </row>
    <row r="30" spans="1:13" s="35" customFormat="1" ht="38.25">
      <c r="A30" s="10" t="s">
        <v>3</v>
      </c>
      <c r="B30" s="2">
        <v>2329300</v>
      </c>
      <c r="C30" s="5">
        <v>0</v>
      </c>
      <c r="D30" s="3">
        <f t="shared" si="0"/>
        <v>-2329300</v>
      </c>
      <c r="E30" s="24">
        <f t="shared" si="1"/>
        <v>0</v>
      </c>
      <c r="F30" s="3">
        <v>0</v>
      </c>
      <c r="G30" s="28">
        <f t="shared" si="2"/>
        <v>0</v>
      </c>
      <c r="H30" s="29">
        <v>0</v>
      </c>
      <c r="I30" s="28">
        <v>0</v>
      </c>
      <c r="J30" s="28">
        <f t="shared" si="3"/>
        <v>0</v>
      </c>
      <c r="K30" s="29">
        <v>0</v>
      </c>
      <c r="L30" s="28">
        <f t="shared" si="4"/>
        <v>-2329300</v>
      </c>
      <c r="M30" s="29">
        <f t="shared" si="5"/>
        <v>0</v>
      </c>
    </row>
    <row r="31" spans="1:13" s="35" customFormat="1" ht="114.75">
      <c r="A31" s="9" t="s">
        <v>26</v>
      </c>
      <c r="B31" s="2">
        <v>551200</v>
      </c>
      <c r="C31" s="5">
        <v>483700</v>
      </c>
      <c r="D31" s="3">
        <f t="shared" si="0"/>
        <v>-67500</v>
      </c>
      <c r="E31" s="24">
        <f t="shared" si="1"/>
        <v>87.753991291727147</v>
      </c>
      <c r="F31" s="3">
        <v>350800</v>
      </c>
      <c r="G31" s="28">
        <f t="shared" si="2"/>
        <v>-132900</v>
      </c>
      <c r="H31" s="29">
        <f t="shared" si="8"/>
        <v>72.524291916477154</v>
      </c>
      <c r="I31" s="28">
        <v>350800</v>
      </c>
      <c r="J31" s="28">
        <f t="shared" si="3"/>
        <v>0</v>
      </c>
      <c r="K31" s="29">
        <f t="shared" si="7"/>
        <v>100</v>
      </c>
      <c r="L31" s="28">
        <f t="shared" si="4"/>
        <v>-200400</v>
      </c>
      <c r="M31" s="29">
        <f t="shared" si="5"/>
        <v>63.642960812772131</v>
      </c>
    </row>
    <row r="32" spans="1:13" s="35" customFormat="1" ht="102">
      <c r="A32" s="9" t="s">
        <v>16</v>
      </c>
      <c r="B32" s="2">
        <v>505461000</v>
      </c>
      <c r="C32" s="5">
        <v>762784000</v>
      </c>
      <c r="D32" s="3">
        <f t="shared" si="0"/>
        <v>257323000</v>
      </c>
      <c r="E32" s="24">
        <f t="shared" si="1"/>
        <v>150.90857652717025</v>
      </c>
      <c r="F32" s="3">
        <v>854644000</v>
      </c>
      <c r="G32" s="28">
        <f t="shared" si="2"/>
        <v>91860000</v>
      </c>
      <c r="H32" s="29">
        <f t="shared" si="8"/>
        <v>112.04272769224315</v>
      </c>
      <c r="I32" s="28">
        <v>999855000</v>
      </c>
      <c r="J32" s="28">
        <f t="shared" si="3"/>
        <v>145211000</v>
      </c>
      <c r="K32" s="29">
        <f t="shared" si="7"/>
        <v>116.99081722916209</v>
      </c>
      <c r="L32" s="28">
        <f t="shared" si="4"/>
        <v>494394000</v>
      </c>
      <c r="M32" s="29">
        <f t="shared" si="5"/>
        <v>197.81051357077993</v>
      </c>
    </row>
    <row r="33" spans="1:13" s="35" customFormat="1" ht="120" customHeight="1">
      <c r="A33" s="11" t="s">
        <v>17</v>
      </c>
      <c r="B33" s="3">
        <v>785800</v>
      </c>
      <c r="C33" s="5">
        <v>785800</v>
      </c>
      <c r="D33" s="3">
        <f t="shared" si="0"/>
        <v>0</v>
      </c>
      <c r="E33" s="24">
        <f t="shared" si="1"/>
        <v>100</v>
      </c>
      <c r="F33" s="3">
        <v>785800</v>
      </c>
      <c r="G33" s="28">
        <f t="shared" si="2"/>
        <v>0</v>
      </c>
      <c r="H33" s="29">
        <f t="shared" si="8"/>
        <v>100</v>
      </c>
      <c r="I33" s="28">
        <v>785800</v>
      </c>
      <c r="J33" s="28">
        <f t="shared" si="3"/>
        <v>0</v>
      </c>
      <c r="K33" s="29">
        <f t="shared" si="7"/>
        <v>100</v>
      </c>
      <c r="L33" s="28">
        <f t="shared" si="4"/>
        <v>0</v>
      </c>
      <c r="M33" s="29">
        <f t="shared" si="5"/>
        <v>100</v>
      </c>
    </row>
    <row r="34" spans="1:13" s="35" customFormat="1" ht="51">
      <c r="A34" s="11" t="s">
        <v>34</v>
      </c>
      <c r="B34" s="3">
        <v>0</v>
      </c>
      <c r="C34" s="5">
        <v>0</v>
      </c>
      <c r="D34" s="3">
        <f t="shared" si="0"/>
        <v>0</v>
      </c>
      <c r="E34" s="24"/>
      <c r="F34" s="3">
        <v>39300</v>
      </c>
      <c r="G34" s="28">
        <f t="shared" si="2"/>
        <v>39300</v>
      </c>
      <c r="H34" s="29"/>
      <c r="I34" s="28">
        <v>0</v>
      </c>
      <c r="J34" s="28">
        <f t="shared" si="3"/>
        <v>-39300</v>
      </c>
      <c r="K34" s="29">
        <f t="shared" si="7"/>
        <v>0</v>
      </c>
      <c r="L34" s="28">
        <f t="shared" si="4"/>
        <v>0</v>
      </c>
      <c r="M34" s="29">
        <v>0</v>
      </c>
    </row>
    <row r="35" spans="1:13" s="35" customFormat="1" ht="51">
      <c r="A35" s="11" t="s">
        <v>57</v>
      </c>
      <c r="B35" s="3">
        <v>0</v>
      </c>
      <c r="C35" s="5">
        <v>158700</v>
      </c>
      <c r="D35" s="3">
        <f t="shared" si="0"/>
        <v>158700</v>
      </c>
      <c r="E35" s="24"/>
      <c r="F35" s="3">
        <v>158700</v>
      </c>
      <c r="G35" s="28">
        <f t="shared" si="2"/>
        <v>0</v>
      </c>
      <c r="H35" s="29"/>
      <c r="I35" s="28">
        <v>158700</v>
      </c>
      <c r="J35" s="28">
        <f t="shared" si="3"/>
        <v>0</v>
      </c>
      <c r="K35" s="29">
        <f t="shared" si="7"/>
        <v>100</v>
      </c>
      <c r="L35" s="28">
        <f t="shared" si="4"/>
        <v>158700</v>
      </c>
      <c r="M35" s="29"/>
    </row>
    <row r="36" spans="1:13" s="35" customFormat="1" ht="81" customHeight="1">
      <c r="A36" s="11" t="s">
        <v>35</v>
      </c>
      <c r="B36" s="3">
        <v>0</v>
      </c>
      <c r="C36" s="5">
        <v>23500</v>
      </c>
      <c r="D36" s="3">
        <f t="shared" si="0"/>
        <v>23500</v>
      </c>
      <c r="E36" s="24"/>
      <c r="F36" s="3">
        <v>23500</v>
      </c>
      <c r="G36" s="28">
        <f t="shared" si="2"/>
        <v>0</v>
      </c>
      <c r="H36" s="29">
        <f t="shared" si="8"/>
        <v>100</v>
      </c>
      <c r="I36" s="28">
        <v>23500</v>
      </c>
      <c r="J36" s="28">
        <f t="shared" si="3"/>
        <v>0</v>
      </c>
      <c r="K36" s="29">
        <f t="shared" si="7"/>
        <v>100</v>
      </c>
      <c r="L36" s="28">
        <f t="shared" si="4"/>
        <v>23500</v>
      </c>
      <c r="M36" s="29"/>
    </row>
    <row r="37" spans="1:13" s="20" customFormat="1">
      <c r="A37" s="12" t="s">
        <v>4</v>
      </c>
      <c r="B37" s="4">
        <f>SUM(B8:B36)</f>
        <v>2349502700</v>
      </c>
      <c r="C37" s="4">
        <f>SUM(C8:C36)</f>
        <v>2824510500</v>
      </c>
      <c r="D37" s="4">
        <f>SUM(D8:D36)</f>
        <v>475007800</v>
      </c>
      <c r="E37" s="25">
        <f t="shared" si="1"/>
        <v>120.21737621327271</v>
      </c>
      <c r="F37" s="4">
        <f>SUM(F8:F36)</f>
        <v>2987260500</v>
      </c>
      <c r="G37" s="4">
        <f>SUM(G8:G36)</f>
        <v>162750000</v>
      </c>
      <c r="H37" s="31">
        <f t="shared" si="8"/>
        <v>105.76206036408786</v>
      </c>
      <c r="I37" s="4">
        <f>SUM(I8:I36)</f>
        <v>3246057700</v>
      </c>
      <c r="J37" s="32">
        <f t="shared" si="3"/>
        <v>258797200</v>
      </c>
      <c r="K37" s="31">
        <f t="shared" si="7"/>
        <v>108.66336230134598</v>
      </c>
      <c r="L37" s="32">
        <f t="shared" si="4"/>
        <v>896555000</v>
      </c>
      <c r="M37" s="31">
        <f t="shared" si="5"/>
        <v>138.15935176409883</v>
      </c>
    </row>
    <row r="38" spans="1:13">
      <c r="A38" s="43" t="s">
        <v>5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5"/>
    </row>
    <row r="39" spans="1:13" s="35" customFormat="1" ht="129" customHeight="1">
      <c r="A39" s="10" t="s">
        <v>36</v>
      </c>
      <c r="B39" s="2">
        <v>790000</v>
      </c>
      <c r="C39" s="3">
        <v>790000</v>
      </c>
      <c r="D39" s="3">
        <f t="shared" si="0"/>
        <v>0</v>
      </c>
      <c r="E39" s="24">
        <f t="shared" ref="E39:E53" si="9">C39/B39*100</f>
        <v>100</v>
      </c>
      <c r="F39" s="3">
        <v>790000</v>
      </c>
      <c r="G39" s="28">
        <f t="shared" si="2"/>
        <v>0</v>
      </c>
      <c r="H39" s="29">
        <f t="shared" si="8"/>
        <v>100</v>
      </c>
      <c r="I39" s="28">
        <v>790000</v>
      </c>
      <c r="J39" s="28">
        <f t="shared" si="3"/>
        <v>0</v>
      </c>
      <c r="K39" s="29">
        <f t="shared" si="7"/>
        <v>100</v>
      </c>
      <c r="L39" s="28">
        <f t="shared" si="4"/>
        <v>0</v>
      </c>
      <c r="M39" s="29">
        <f t="shared" si="5"/>
        <v>100</v>
      </c>
    </row>
    <row r="40" spans="1:13" s="35" customFormat="1" ht="66" customHeight="1">
      <c r="A40" s="10" t="s">
        <v>59</v>
      </c>
      <c r="B40" s="2">
        <v>362095000</v>
      </c>
      <c r="C40" s="2">
        <v>81625000</v>
      </c>
      <c r="D40" s="3">
        <f t="shared" si="0"/>
        <v>-280470000</v>
      </c>
      <c r="E40" s="24">
        <f t="shared" si="9"/>
        <v>22.542426711222195</v>
      </c>
      <c r="F40" s="3">
        <v>32680000</v>
      </c>
      <c r="G40" s="28">
        <f t="shared" si="2"/>
        <v>-48945000</v>
      </c>
      <c r="H40" s="29">
        <f t="shared" si="8"/>
        <v>40.036753445635526</v>
      </c>
      <c r="I40" s="28">
        <v>0</v>
      </c>
      <c r="J40" s="28">
        <f t="shared" si="3"/>
        <v>-32680000</v>
      </c>
      <c r="K40" s="29">
        <f t="shared" si="7"/>
        <v>0</v>
      </c>
      <c r="L40" s="28">
        <f t="shared" si="4"/>
        <v>-362095000</v>
      </c>
      <c r="M40" s="29">
        <f t="shared" si="5"/>
        <v>0</v>
      </c>
    </row>
    <row r="41" spans="1:13" s="35" customFormat="1" ht="92.25" customHeight="1">
      <c r="A41" s="10" t="s">
        <v>10</v>
      </c>
      <c r="B41" s="2">
        <v>13327100</v>
      </c>
      <c r="C41" s="2">
        <v>12276100</v>
      </c>
      <c r="D41" s="3">
        <f t="shared" si="0"/>
        <v>-1051000</v>
      </c>
      <c r="E41" s="24">
        <f t="shared" si="9"/>
        <v>92.113813207674582</v>
      </c>
      <c r="F41" s="3">
        <v>12276100</v>
      </c>
      <c r="G41" s="28">
        <f t="shared" si="2"/>
        <v>0</v>
      </c>
      <c r="H41" s="29">
        <f t="shared" si="8"/>
        <v>100</v>
      </c>
      <c r="I41" s="28">
        <v>12276100</v>
      </c>
      <c r="J41" s="28">
        <f t="shared" si="3"/>
        <v>0</v>
      </c>
      <c r="K41" s="29">
        <f t="shared" si="7"/>
        <v>100</v>
      </c>
      <c r="L41" s="28">
        <f t="shared" si="4"/>
        <v>-1051000</v>
      </c>
      <c r="M41" s="29">
        <f t="shared" si="5"/>
        <v>92.113813207674582</v>
      </c>
    </row>
    <row r="42" spans="1:13" s="35" customFormat="1" ht="78" customHeight="1">
      <c r="A42" s="10" t="s">
        <v>37</v>
      </c>
      <c r="B42" s="2">
        <v>210000</v>
      </c>
      <c r="C42" s="2"/>
      <c r="D42" s="3">
        <f t="shared" si="0"/>
        <v>-210000</v>
      </c>
      <c r="E42" s="24">
        <f t="shared" si="9"/>
        <v>0</v>
      </c>
      <c r="F42" s="13"/>
      <c r="G42" s="28">
        <f t="shared" si="2"/>
        <v>0</v>
      </c>
      <c r="H42" s="29"/>
      <c r="I42" s="28"/>
      <c r="J42" s="28">
        <f>I42-F42</f>
        <v>0</v>
      </c>
      <c r="K42" s="29"/>
      <c r="L42" s="28">
        <f t="shared" si="4"/>
        <v>-210000</v>
      </c>
      <c r="M42" s="29">
        <f t="shared" si="5"/>
        <v>0</v>
      </c>
    </row>
    <row r="43" spans="1:13" s="35" customFormat="1" ht="140.25" customHeight="1">
      <c r="A43" s="10" t="s">
        <v>61</v>
      </c>
      <c r="B43" s="2">
        <v>0</v>
      </c>
      <c r="C43" s="2">
        <v>271200</v>
      </c>
      <c r="D43" s="3">
        <f t="shared" ref="D43" si="10">C43-B43</f>
        <v>271200</v>
      </c>
      <c r="E43" s="24"/>
      <c r="F43" s="13">
        <v>95000</v>
      </c>
      <c r="G43" s="28">
        <f t="shared" ref="G43" si="11">F43-C43</f>
        <v>-176200</v>
      </c>
      <c r="H43" s="29">
        <f t="shared" ref="H43" si="12">F43/C43*100</f>
        <v>35.029498525073748</v>
      </c>
      <c r="I43" s="28">
        <v>95000</v>
      </c>
      <c r="J43" s="28">
        <f t="shared" ref="J43" si="13">I43-F43</f>
        <v>0</v>
      </c>
      <c r="K43" s="29">
        <f t="shared" ref="K43" si="14">I43/F43*100</f>
        <v>100</v>
      </c>
      <c r="L43" s="28">
        <f t="shared" ref="L43" si="15">I43-B43</f>
        <v>95000</v>
      </c>
      <c r="M43" s="29"/>
    </row>
    <row r="44" spans="1:13" s="35" customFormat="1" ht="132.75" customHeight="1">
      <c r="A44" s="10" t="s">
        <v>38</v>
      </c>
      <c r="B44" s="2">
        <v>2400000</v>
      </c>
      <c r="C44" s="3">
        <v>1053600</v>
      </c>
      <c r="D44" s="3">
        <f t="shared" si="0"/>
        <v>-1346400</v>
      </c>
      <c r="E44" s="24">
        <f t="shared" si="9"/>
        <v>43.9</v>
      </c>
      <c r="F44" s="3">
        <v>2400000</v>
      </c>
      <c r="G44" s="28">
        <f t="shared" si="2"/>
        <v>1346400</v>
      </c>
      <c r="H44" s="29">
        <f t="shared" si="8"/>
        <v>227.79043280182231</v>
      </c>
      <c r="I44" s="28">
        <v>2400000</v>
      </c>
      <c r="J44" s="28">
        <f t="shared" si="3"/>
        <v>0</v>
      </c>
      <c r="K44" s="29">
        <f t="shared" si="7"/>
        <v>100</v>
      </c>
      <c r="L44" s="28">
        <f t="shared" si="4"/>
        <v>0</v>
      </c>
      <c r="M44" s="29">
        <f t="shared" si="5"/>
        <v>100</v>
      </c>
    </row>
    <row r="45" spans="1:13" s="35" customFormat="1" ht="90" customHeight="1">
      <c r="A45" s="10" t="s">
        <v>39</v>
      </c>
      <c r="B45" s="2">
        <v>526124500</v>
      </c>
      <c r="C45" s="3">
        <v>220139400</v>
      </c>
      <c r="D45" s="3">
        <f t="shared" si="0"/>
        <v>-305985100</v>
      </c>
      <c r="E45" s="24">
        <f t="shared" si="9"/>
        <v>41.841693363452947</v>
      </c>
      <c r="F45" s="3">
        <v>66166500</v>
      </c>
      <c r="G45" s="28">
        <f t="shared" si="2"/>
        <v>-153972900</v>
      </c>
      <c r="H45" s="29">
        <f t="shared" si="8"/>
        <v>30.056636840111313</v>
      </c>
      <c r="I45" s="28">
        <v>32705300</v>
      </c>
      <c r="J45" s="28">
        <f t="shared" si="3"/>
        <v>-33461200</v>
      </c>
      <c r="K45" s="29">
        <f t="shared" si="7"/>
        <v>49.428789493172523</v>
      </c>
      <c r="L45" s="28">
        <f t="shared" si="4"/>
        <v>-493419200</v>
      </c>
      <c r="M45" s="29">
        <f t="shared" si="5"/>
        <v>6.2162663019874573</v>
      </c>
    </row>
    <row r="46" spans="1:13" s="35" customFormat="1" ht="78" customHeight="1">
      <c r="A46" s="10" t="s">
        <v>40</v>
      </c>
      <c r="B46" s="2">
        <v>1450800</v>
      </c>
      <c r="C46" s="3">
        <v>0</v>
      </c>
      <c r="D46" s="3">
        <f t="shared" si="0"/>
        <v>-1450800</v>
      </c>
      <c r="E46" s="24">
        <f t="shared" si="9"/>
        <v>0</v>
      </c>
      <c r="F46" s="3">
        <v>1734600</v>
      </c>
      <c r="G46" s="28">
        <f t="shared" si="2"/>
        <v>1734600</v>
      </c>
      <c r="H46" s="29"/>
      <c r="I46" s="28">
        <v>0</v>
      </c>
      <c r="J46" s="28">
        <f t="shared" si="3"/>
        <v>-1734600</v>
      </c>
      <c r="K46" s="29">
        <f t="shared" si="7"/>
        <v>0</v>
      </c>
      <c r="L46" s="28">
        <f t="shared" si="4"/>
        <v>-1450800</v>
      </c>
      <c r="M46" s="29">
        <f t="shared" si="5"/>
        <v>0</v>
      </c>
    </row>
    <row r="47" spans="1:13" s="35" customFormat="1" ht="81" customHeight="1">
      <c r="A47" s="10" t="s">
        <v>41</v>
      </c>
      <c r="B47" s="2">
        <v>68890500</v>
      </c>
      <c r="C47" s="3">
        <f>92423600+35869000</f>
        <v>128292600</v>
      </c>
      <c r="D47" s="3">
        <f t="shared" si="0"/>
        <v>59402100</v>
      </c>
      <c r="E47" s="24">
        <f t="shared" si="9"/>
        <v>186.22683824329914</v>
      </c>
      <c r="F47" s="3">
        <f>71466000+35869000</f>
        <v>107335000</v>
      </c>
      <c r="G47" s="28">
        <f t="shared" si="2"/>
        <v>-20957600</v>
      </c>
      <c r="H47" s="29">
        <f t="shared" si="8"/>
        <v>83.664217577631135</v>
      </c>
      <c r="I47" s="28">
        <f>71466000+35869000</f>
        <v>107335000</v>
      </c>
      <c r="J47" s="28">
        <f t="shared" si="3"/>
        <v>0</v>
      </c>
      <c r="K47" s="29">
        <f t="shared" si="7"/>
        <v>100</v>
      </c>
      <c r="L47" s="28">
        <f t="shared" si="4"/>
        <v>38444500</v>
      </c>
      <c r="M47" s="29">
        <f t="shared" si="5"/>
        <v>155.80522713581701</v>
      </c>
    </row>
    <row r="48" spans="1:13" s="35" customFormat="1" ht="76.5">
      <c r="A48" s="10" t="s">
        <v>58</v>
      </c>
      <c r="B48" s="2">
        <v>0</v>
      </c>
      <c r="C48" s="3">
        <v>7079000</v>
      </c>
      <c r="D48" s="3">
        <f t="shared" si="0"/>
        <v>7079000</v>
      </c>
      <c r="E48" s="24"/>
      <c r="F48" s="3">
        <v>0</v>
      </c>
      <c r="G48" s="28">
        <f t="shared" ref="G48" si="16">F48-C48</f>
        <v>-7079000</v>
      </c>
      <c r="H48" s="29">
        <v>0</v>
      </c>
      <c r="I48" s="28">
        <v>0</v>
      </c>
      <c r="J48" s="28">
        <f t="shared" ref="J48" si="17">I48-F48</f>
        <v>0</v>
      </c>
      <c r="K48" s="29">
        <v>0</v>
      </c>
      <c r="L48" s="28">
        <f t="shared" ref="L48" si="18">I48-B48</f>
        <v>0</v>
      </c>
      <c r="M48" s="29">
        <v>0</v>
      </c>
    </row>
    <row r="49" spans="1:13" s="35" customFormat="1" ht="78" customHeight="1">
      <c r="A49" s="10" t="s">
        <v>69</v>
      </c>
      <c r="B49" s="2">
        <v>8864100</v>
      </c>
      <c r="C49" s="3">
        <v>0</v>
      </c>
      <c r="D49" s="3">
        <f t="shared" si="0"/>
        <v>-8864100</v>
      </c>
      <c r="E49" s="24">
        <f t="shared" si="9"/>
        <v>0</v>
      </c>
      <c r="F49" s="3">
        <v>0</v>
      </c>
      <c r="G49" s="28">
        <f t="shared" si="2"/>
        <v>0</v>
      </c>
      <c r="H49" s="29"/>
      <c r="I49" s="28">
        <v>0</v>
      </c>
      <c r="J49" s="28">
        <f t="shared" si="3"/>
        <v>0</v>
      </c>
      <c r="K49" s="29"/>
      <c r="L49" s="28">
        <f t="shared" si="4"/>
        <v>-8864100</v>
      </c>
      <c r="M49" s="29">
        <f t="shared" si="5"/>
        <v>0</v>
      </c>
    </row>
    <row r="50" spans="1:13" s="35" customFormat="1" ht="115.5" customHeight="1">
      <c r="A50" s="10" t="s">
        <v>60</v>
      </c>
      <c r="B50" s="2">
        <v>0</v>
      </c>
      <c r="C50" s="3">
        <v>124533200</v>
      </c>
      <c r="D50" s="3">
        <f t="shared" ref="D50" si="19">C50-B50</f>
        <v>124533200</v>
      </c>
      <c r="E50" s="24"/>
      <c r="F50" s="3">
        <v>127941500</v>
      </c>
      <c r="G50" s="28">
        <f t="shared" ref="G50" si="20">F50-C50</f>
        <v>3408300</v>
      </c>
      <c r="H50" s="29">
        <f t="shared" ref="H50" si="21">F50/C50*100</f>
        <v>102.73686053197059</v>
      </c>
      <c r="I50" s="28">
        <v>133941500</v>
      </c>
      <c r="J50" s="28">
        <f t="shared" ref="J50" si="22">I50-F50</f>
        <v>6000000</v>
      </c>
      <c r="K50" s="29">
        <f t="shared" ref="K50" si="23">I50/F50*100</f>
        <v>104.68964331354564</v>
      </c>
      <c r="L50" s="28">
        <f t="shared" ref="L50" si="24">I50-B50</f>
        <v>133941500</v>
      </c>
      <c r="M50" s="29">
        <v>0</v>
      </c>
    </row>
    <row r="51" spans="1:13" s="35" customFormat="1" ht="89.25">
      <c r="A51" s="10" t="s">
        <v>42</v>
      </c>
      <c r="B51" s="2">
        <v>100357000</v>
      </c>
      <c r="C51" s="3">
        <v>107310700</v>
      </c>
      <c r="D51" s="3">
        <f t="shared" si="0"/>
        <v>6953700</v>
      </c>
      <c r="E51" s="24">
        <f t="shared" si="9"/>
        <v>106.92896359994819</v>
      </c>
      <c r="F51" s="3">
        <v>107310300</v>
      </c>
      <c r="G51" s="28">
        <f t="shared" si="2"/>
        <v>-400</v>
      </c>
      <c r="H51" s="29">
        <f t="shared" si="8"/>
        <v>99.999627250591033</v>
      </c>
      <c r="I51" s="28">
        <v>94053700</v>
      </c>
      <c r="J51" s="28">
        <f t="shared" si="3"/>
        <v>-13256600</v>
      </c>
      <c r="K51" s="29">
        <f t="shared" si="7"/>
        <v>87.646479415303105</v>
      </c>
      <c r="L51" s="28">
        <f t="shared" si="4"/>
        <v>-6303300</v>
      </c>
      <c r="M51" s="29">
        <f t="shared" si="5"/>
        <v>93.719122731847307</v>
      </c>
    </row>
    <row r="52" spans="1:13" s="35" customFormat="1" ht="76.5">
      <c r="A52" s="10" t="s">
        <v>43</v>
      </c>
      <c r="B52" s="2">
        <v>3189200</v>
      </c>
      <c r="C52" s="3">
        <v>1436800</v>
      </c>
      <c r="D52" s="3">
        <f t="shared" si="0"/>
        <v>-1752400</v>
      </c>
      <c r="E52" s="24">
        <f t="shared" si="9"/>
        <v>45.052050671014676</v>
      </c>
      <c r="F52" s="3">
        <v>2318700</v>
      </c>
      <c r="G52" s="28">
        <f t="shared" si="2"/>
        <v>881900</v>
      </c>
      <c r="H52" s="29">
        <f t="shared" si="8"/>
        <v>161.37945434298442</v>
      </c>
      <c r="I52" s="28">
        <v>2797600</v>
      </c>
      <c r="J52" s="28">
        <f t="shared" si="3"/>
        <v>478900</v>
      </c>
      <c r="K52" s="29">
        <f t="shared" si="7"/>
        <v>120.6538146375124</v>
      </c>
      <c r="L52" s="28">
        <f t="shared" si="4"/>
        <v>-391600</v>
      </c>
      <c r="M52" s="29">
        <f t="shared" si="5"/>
        <v>87.721058572682807</v>
      </c>
    </row>
    <row r="53" spans="1:13" s="35" customFormat="1" ht="141.75" customHeight="1">
      <c r="A53" s="10" t="s">
        <v>44</v>
      </c>
      <c r="B53" s="2">
        <v>99400</v>
      </c>
      <c r="C53" s="3">
        <v>11000</v>
      </c>
      <c r="D53" s="3">
        <f t="shared" si="0"/>
        <v>-88400</v>
      </c>
      <c r="E53" s="24">
        <f t="shared" si="9"/>
        <v>11.066398390342053</v>
      </c>
      <c r="F53" s="3"/>
      <c r="G53" s="28">
        <f t="shared" si="2"/>
        <v>-11000</v>
      </c>
      <c r="H53" s="29">
        <f t="shared" si="8"/>
        <v>0</v>
      </c>
      <c r="I53" s="28"/>
      <c r="J53" s="28">
        <f t="shared" si="3"/>
        <v>0</v>
      </c>
      <c r="K53" s="29"/>
      <c r="L53" s="28">
        <f t="shared" si="4"/>
        <v>-99400</v>
      </c>
      <c r="M53" s="29">
        <f t="shared" si="5"/>
        <v>0</v>
      </c>
    </row>
    <row r="54" spans="1:13" s="33" customFormat="1">
      <c r="A54" s="12" t="s">
        <v>6</v>
      </c>
      <c r="B54" s="4">
        <f t="shared" ref="B54:G54" si="25">SUM(B39:B53)</f>
        <v>1087797600</v>
      </c>
      <c r="C54" s="4">
        <f>SUM(C39:C53)</f>
        <v>684818600</v>
      </c>
      <c r="D54" s="4">
        <f t="shared" si="25"/>
        <v>-402979000</v>
      </c>
      <c r="E54" s="26">
        <f t="shared" si="25"/>
        <v>649.67218418695381</v>
      </c>
      <c r="F54" s="4">
        <f t="shared" si="25"/>
        <v>461047700</v>
      </c>
      <c r="G54" s="4">
        <f t="shared" si="25"/>
        <v>-223770900</v>
      </c>
      <c r="H54" s="31">
        <f t="shared" si="8"/>
        <v>67.324062167703971</v>
      </c>
      <c r="I54" s="4">
        <f>SUM(I39:I53)</f>
        <v>386394200</v>
      </c>
      <c r="J54" s="32">
        <f t="shared" si="3"/>
        <v>-74653500</v>
      </c>
      <c r="K54" s="31">
        <f t="shared" si="7"/>
        <v>83.807857625143782</v>
      </c>
      <c r="L54" s="32">
        <f t="shared" si="4"/>
        <v>-701403400</v>
      </c>
      <c r="M54" s="31">
        <f t="shared" si="5"/>
        <v>35.520780704057451</v>
      </c>
    </row>
    <row r="55" spans="1:13" s="30" customFormat="1">
      <c r="A55" s="46" t="s">
        <v>7</v>
      </c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5"/>
    </row>
    <row r="56" spans="1:13" s="35" customFormat="1" ht="89.25">
      <c r="A56" s="10" t="s">
        <v>45</v>
      </c>
      <c r="B56" s="2">
        <v>600000</v>
      </c>
      <c r="C56" s="2">
        <v>0</v>
      </c>
      <c r="D56" s="3">
        <f t="shared" si="0"/>
        <v>-600000</v>
      </c>
      <c r="E56" s="24">
        <v>0</v>
      </c>
      <c r="F56" s="3">
        <v>0</v>
      </c>
      <c r="G56" s="28">
        <f t="shared" si="2"/>
        <v>0</v>
      </c>
      <c r="H56" s="29">
        <v>0</v>
      </c>
      <c r="I56" s="28">
        <v>0</v>
      </c>
      <c r="J56" s="28">
        <f t="shared" si="3"/>
        <v>0</v>
      </c>
      <c r="K56" s="29">
        <v>0</v>
      </c>
      <c r="L56" s="28">
        <f t="shared" si="4"/>
        <v>-600000</v>
      </c>
      <c r="M56" s="29">
        <f t="shared" si="5"/>
        <v>0</v>
      </c>
    </row>
    <row r="57" spans="1:13" s="35" customFormat="1" ht="90" customHeight="1">
      <c r="A57" s="10" t="s">
        <v>46</v>
      </c>
      <c r="B57" s="2">
        <v>1914800</v>
      </c>
      <c r="C57" s="2">
        <v>1595500</v>
      </c>
      <c r="D57" s="3">
        <f t="shared" ref="D57:D60" si="26">C57-B57</f>
        <v>-319300</v>
      </c>
      <c r="E57" s="24">
        <f t="shared" ref="E57:E60" si="27">C57/B57*100</f>
        <v>83.324629204094421</v>
      </c>
      <c r="F57" s="3">
        <v>1704300</v>
      </c>
      <c r="G57" s="28">
        <f t="shared" ref="G57:G60" si="28">F57-C57</f>
        <v>108800</v>
      </c>
      <c r="H57" s="29">
        <f t="shared" ref="H57:H62" si="29">F57/C57*100</f>
        <v>106.81917894077091</v>
      </c>
      <c r="I57" s="28">
        <v>1722000</v>
      </c>
      <c r="J57" s="28">
        <f t="shared" ref="J57:J62" si="30">I57-F57</f>
        <v>17700</v>
      </c>
      <c r="K57" s="29">
        <f t="shared" ref="K57:K62" si="31">I57/F57*100</f>
        <v>101.03854955113536</v>
      </c>
      <c r="L57" s="28">
        <f t="shared" ref="L57:L62" si="32">I57-B57</f>
        <v>-192800</v>
      </c>
      <c r="M57" s="29">
        <f t="shared" ref="M57:M62" si="33">I57/B57*100</f>
        <v>89.931063296427823</v>
      </c>
    </row>
    <row r="58" spans="1:13" s="35" customFormat="1" ht="102">
      <c r="A58" s="10" t="s">
        <v>11</v>
      </c>
      <c r="B58" s="2">
        <v>132400</v>
      </c>
      <c r="C58" s="2">
        <v>218100</v>
      </c>
      <c r="D58" s="3">
        <f t="shared" si="26"/>
        <v>85700</v>
      </c>
      <c r="E58" s="24">
        <f t="shared" si="27"/>
        <v>164.72809667673715</v>
      </c>
      <c r="F58" s="3">
        <v>122700</v>
      </c>
      <c r="G58" s="28">
        <f t="shared" si="28"/>
        <v>-95400</v>
      </c>
      <c r="H58" s="29">
        <f t="shared" si="29"/>
        <v>56.258596973865203</v>
      </c>
      <c r="I58" s="28">
        <v>0</v>
      </c>
      <c r="J58" s="28">
        <f t="shared" si="30"/>
        <v>-122700</v>
      </c>
      <c r="K58" s="29">
        <f t="shared" si="31"/>
        <v>0</v>
      </c>
      <c r="L58" s="28">
        <f t="shared" si="32"/>
        <v>-132400</v>
      </c>
      <c r="M58" s="29">
        <f t="shared" si="33"/>
        <v>0</v>
      </c>
    </row>
    <row r="59" spans="1:13" s="35" customFormat="1" ht="76.5">
      <c r="A59" s="36" t="s">
        <v>47</v>
      </c>
      <c r="B59" s="2">
        <v>785000</v>
      </c>
      <c r="C59" s="2">
        <v>265000</v>
      </c>
      <c r="D59" s="3">
        <f t="shared" si="26"/>
        <v>-520000</v>
      </c>
      <c r="E59" s="24">
        <f t="shared" si="27"/>
        <v>33.757961783439491</v>
      </c>
      <c r="F59" s="3">
        <v>0</v>
      </c>
      <c r="G59" s="28">
        <f t="shared" si="28"/>
        <v>-265000</v>
      </c>
      <c r="H59" s="29">
        <f t="shared" si="29"/>
        <v>0</v>
      </c>
      <c r="I59" s="28">
        <v>0</v>
      </c>
      <c r="J59" s="28">
        <f t="shared" si="30"/>
        <v>0</v>
      </c>
      <c r="K59" s="29"/>
      <c r="L59" s="28">
        <f t="shared" si="32"/>
        <v>-785000</v>
      </c>
      <c r="M59" s="29">
        <f t="shared" si="33"/>
        <v>0</v>
      </c>
    </row>
    <row r="60" spans="1:13" s="35" customFormat="1" ht="78.75" customHeight="1">
      <c r="A60" s="10" t="s">
        <v>48</v>
      </c>
      <c r="B60" s="2">
        <v>122500</v>
      </c>
      <c r="C60" s="2">
        <v>34400</v>
      </c>
      <c r="D60" s="3">
        <f t="shared" si="26"/>
        <v>-88100</v>
      </c>
      <c r="E60" s="24">
        <f t="shared" si="27"/>
        <v>28.081632653061224</v>
      </c>
      <c r="F60" s="3">
        <v>34400</v>
      </c>
      <c r="G60" s="28">
        <f t="shared" si="28"/>
        <v>0</v>
      </c>
      <c r="H60" s="29">
        <f t="shared" si="29"/>
        <v>100</v>
      </c>
      <c r="I60" s="28">
        <v>34400</v>
      </c>
      <c r="J60" s="28">
        <f t="shared" si="30"/>
        <v>0</v>
      </c>
      <c r="K60" s="29">
        <f t="shared" si="31"/>
        <v>100</v>
      </c>
      <c r="L60" s="28">
        <f t="shared" si="32"/>
        <v>-88100</v>
      </c>
      <c r="M60" s="29">
        <f t="shared" si="33"/>
        <v>28.081632653061224</v>
      </c>
    </row>
    <row r="61" spans="1:13" s="33" customFormat="1">
      <c r="A61" s="12" t="s">
        <v>8</v>
      </c>
      <c r="B61" s="4">
        <f t="shared" ref="B61:M61" si="34">SUM(B56:B60)</f>
        <v>3554700</v>
      </c>
      <c r="C61" s="4">
        <f t="shared" si="34"/>
        <v>2113000</v>
      </c>
      <c r="D61" s="4">
        <f t="shared" si="34"/>
        <v>-1441700</v>
      </c>
      <c r="E61" s="26">
        <f t="shared" si="34"/>
        <v>309.89232031733229</v>
      </c>
      <c r="F61" s="4">
        <f t="shared" si="34"/>
        <v>1861400</v>
      </c>
      <c r="G61" s="4">
        <f t="shared" si="34"/>
        <v>-251600</v>
      </c>
      <c r="H61" s="26">
        <f t="shared" si="34"/>
        <v>263.07777591463611</v>
      </c>
      <c r="I61" s="4">
        <f t="shared" si="34"/>
        <v>1756400</v>
      </c>
      <c r="J61" s="4">
        <f t="shared" si="34"/>
        <v>-105000</v>
      </c>
      <c r="K61" s="26">
        <f t="shared" si="34"/>
        <v>201.03854955113536</v>
      </c>
      <c r="L61" s="4">
        <f t="shared" si="34"/>
        <v>-1798300</v>
      </c>
      <c r="M61" s="26">
        <f t="shared" si="34"/>
        <v>118.01269594948904</v>
      </c>
    </row>
    <row r="62" spans="1:13" s="33" customFormat="1" ht="15.75" customHeight="1">
      <c r="A62" s="14" t="s">
        <v>49</v>
      </c>
      <c r="B62" s="18">
        <f t="shared" ref="B62:G62" si="35">B37+B54+B61</f>
        <v>3440855000</v>
      </c>
      <c r="C62" s="18">
        <f t="shared" si="35"/>
        <v>3511442100</v>
      </c>
      <c r="D62" s="18">
        <f t="shared" si="35"/>
        <v>70587100</v>
      </c>
      <c r="E62" s="27">
        <f t="shared" si="35"/>
        <v>1079.7818807175588</v>
      </c>
      <c r="F62" s="18">
        <f t="shared" si="35"/>
        <v>3450169600</v>
      </c>
      <c r="G62" s="18">
        <f t="shared" si="35"/>
        <v>-61272500</v>
      </c>
      <c r="H62" s="31">
        <f t="shared" si="29"/>
        <v>98.255061645470391</v>
      </c>
      <c r="I62" s="18">
        <f>I37+I54+I61</f>
        <v>3634208300</v>
      </c>
      <c r="J62" s="32">
        <f t="shared" si="30"/>
        <v>184038700</v>
      </c>
      <c r="K62" s="31">
        <f t="shared" si="31"/>
        <v>105.33419284663572</v>
      </c>
      <c r="L62" s="32">
        <f t="shared" si="32"/>
        <v>193353300</v>
      </c>
      <c r="M62" s="31">
        <f t="shared" si="33"/>
        <v>105.61933879806035</v>
      </c>
    </row>
    <row r="66" spans="9:9">
      <c r="I66" s="19"/>
    </row>
    <row r="67" spans="9:9">
      <c r="I67" s="19"/>
    </row>
  </sheetData>
  <autoFilter ref="A6:M62"/>
  <mergeCells count="14">
    <mergeCell ref="L1:M1"/>
    <mergeCell ref="C4:C5"/>
    <mergeCell ref="D4:E4"/>
    <mergeCell ref="F4:F5"/>
    <mergeCell ref="L4:M4"/>
    <mergeCell ref="A2:M2"/>
    <mergeCell ref="A7:M7"/>
    <mergeCell ref="A38:M38"/>
    <mergeCell ref="A55:M55"/>
    <mergeCell ref="G4:H4"/>
    <mergeCell ref="B4:B5"/>
    <mergeCell ref="A4:A5"/>
    <mergeCell ref="I4:I5"/>
    <mergeCell ref="J4:K4"/>
  </mergeCells>
  <hyperlinks>
    <hyperlink ref="A27" r:id="rId1" display="consultantplus://offline/ref=53436AC90E950A2E932A75C8C68332DE14FC1CB5BA391DD66AFFC38DD7E7DF9C75223A361CE59B90D3B90Fd4W3K"/>
    <hyperlink ref="A33" r:id="rId2" display="consultantplus://offline/ref=A8442665E34D48168B916DBB4BAAE22E0483F9DB580DD427173FD627302773B472252ADCBC932B71E57520eEW9K"/>
    <hyperlink ref="A24" r:id="rId3" display="consultantplus://offline/ref=A8442665E34D48168B916DBB4BAAE22E0483F9DB580AD027133FD627302773B472252ADCBC932B71E57920eEW3K"/>
    <hyperlink ref="A25" r:id="rId4" display="consultantplus://offline/ref=A8442665E34D48168B916DBB4BAAE22E0483F9DB580AD027133FD627302773B472252ADCBC932B71E57920eEW3K"/>
  </hyperlinks>
  <pageMargins left="0.78740157480314965" right="0.78740157480314965" top="1.1811023622047245" bottom="0.39370078740157483" header="0" footer="0"/>
  <pageSetup paperSize="9" scale="68" orientation="landscape" verticalDpi="0" r:id="rId5"/>
  <headerFooter>
    <oddFooter>&amp;C&amp;P</oddFooter>
  </headerFooter>
  <legacy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2014-12-11T09:00:20Z</cp:lastPrinted>
  <dcterms:created xsi:type="dcterms:W3CDTF">2013-11-25T11:49:42Z</dcterms:created>
  <dcterms:modified xsi:type="dcterms:W3CDTF">2014-12-11T09:01:39Z</dcterms:modified>
</cp:coreProperties>
</file>