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Лист1!$5:$7</definedName>
  </definedNames>
  <calcPr calcId="125725"/>
</workbook>
</file>

<file path=xl/calcChain.xml><?xml version="1.0" encoding="utf-8"?>
<calcChain xmlns="http://schemas.openxmlformats.org/spreadsheetml/2006/main">
  <c r="C10" i="1"/>
  <c r="D10"/>
  <c r="F10"/>
  <c r="G10"/>
  <c r="J10"/>
  <c r="K10" s="1"/>
  <c r="N10"/>
  <c r="E11"/>
  <c r="F11"/>
  <c r="H11"/>
  <c r="I11"/>
  <c r="K11"/>
  <c r="L11"/>
  <c r="M11"/>
  <c r="N11"/>
  <c r="E12"/>
  <c r="F12"/>
  <c r="H12"/>
  <c r="I12"/>
  <c r="K12"/>
  <c r="L12"/>
  <c r="M12"/>
  <c r="N12"/>
  <c r="E13"/>
  <c r="F13"/>
  <c r="H13"/>
  <c r="I13"/>
  <c r="K13"/>
  <c r="L13"/>
  <c r="M13"/>
  <c r="N13"/>
  <c r="E14"/>
  <c r="F14"/>
  <c r="H14"/>
  <c r="I14"/>
  <c r="K14"/>
  <c r="L14"/>
  <c r="M14"/>
  <c r="N14"/>
  <c r="C16"/>
  <c r="C15" s="1"/>
  <c r="D16"/>
  <c r="D15" s="1"/>
  <c r="F16"/>
  <c r="G16"/>
  <c r="G15" s="1"/>
  <c r="J16"/>
  <c r="K16" s="1"/>
  <c r="N16"/>
  <c r="E17"/>
  <c r="F17"/>
  <c r="H17"/>
  <c r="I17"/>
  <c r="K17"/>
  <c r="L17"/>
  <c r="M17"/>
  <c r="N17"/>
  <c r="E18"/>
  <c r="F18"/>
  <c r="H18"/>
  <c r="I18"/>
  <c r="K18"/>
  <c r="L18"/>
  <c r="M18"/>
  <c r="N18"/>
  <c r="E19"/>
  <c r="F19"/>
  <c r="H19"/>
  <c r="I19"/>
  <c r="K19"/>
  <c r="L19"/>
  <c r="M19"/>
  <c r="N19"/>
  <c r="E20"/>
  <c r="F20"/>
  <c r="H20"/>
  <c r="I20"/>
  <c r="K20"/>
  <c r="L20"/>
  <c r="M20"/>
  <c r="N20"/>
  <c r="C22"/>
  <c r="C21" s="1"/>
  <c r="D22"/>
  <c r="D21" s="1"/>
  <c r="F22"/>
  <c r="G22"/>
  <c r="G21" s="1"/>
  <c r="J22"/>
  <c r="K22" s="1"/>
  <c r="N22"/>
  <c r="E23"/>
  <c r="F23"/>
  <c r="H23"/>
  <c r="I23"/>
  <c r="K23"/>
  <c r="L23"/>
  <c r="M23"/>
  <c r="N23"/>
  <c r="E24"/>
  <c r="F24"/>
  <c r="H24"/>
  <c r="I24"/>
  <c r="K24"/>
  <c r="L24"/>
  <c r="M24"/>
  <c r="N24"/>
  <c r="E25"/>
  <c r="F25"/>
  <c r="H25"/>
  <c r="I25"/>
  <c r="K25"/>
  <c r="L25"/>
  <c r="M25"/>
  <c r="N25"/>
  <c r="E26"/>
  <c r="F26"/>
  <c r="H26"/>
  <c r="I26"/>
  <c r="K26"/>
  <c r="L26"/>
  <c r="M26"/>
  <c r="N26"/>
  <c r="E27"/>
  <c r="F27"/>
  <c r="H27"/>
  <c r="I27"/>
  <c r="K27"/>
  <c r="L27"/>
  <c r="M27"/>
  <c r="N27"/>
  <c r="E28"/>
  <c r="F28"/>
  <c r="H28"/>
  <c r="I28"/>
  <c r="K28"/>
  <c r="L28"/>
  <c r="M28"/>
  <c r="N28"/>
  <c r="E30"/>
  <c r="F30"/>
  <c r="H30"/>
  <c r="I30"/>
  <c r="K30"/>
  <c r="L30"/>
  <c r="M30"/>
  <c r="N30"/>
  <c r="C31"/>
  <c r="C29" s="1"/>
  <c r="D31"/>
  <c r="D29" s="1"/>
  <c r="F31"/>
  <c r="G31"/>
  <c r="G29" s="1"/>
  <c r="H31"/>
  <c r="J31"/>
  <c r="K31" s="1"/>
  <c r="N31"/>
  <c r="E32"/>
  <c r="F32"/>
  <c r="H32"/>
  <c r="I32"/>
  <c r="K32"/>
  <c r="L32"/>
  <c r="M32"/>
  <c r="N32"/>
  <c r="E33"/>
  <c r="F33"/>
  <c r="H33"/>
  <c r="I33"/>
  <c r="K33"/>
  <c r="L33"/>
  <c r="M33"/>
  <c r="N33"/>
  <c r="C34"/>
  <c r="D34"/>
  <c r="E34" s="1"/>
  <c r="F34"/>
  <c r="G34"/>
  <c r="I34" s="1"/>
  <c r="H34"/>
  <c r="J34"/>
  <c r="K34" s="1"/>
  <c r="N34"/>
  <c r="E35"/>
  <c r="F35"/>
  <c r="H35"/>
  <c r="I35"/>
  <c r="K35"/>
  <c r="L35"/>
  <c r="M35"/>
  <c r="N35"/>
  <c r="E36"/>
  <c r="F36"/>
  <c r="H36"/>
  <c r="K36"/>
  <c r="M36"/>
  <c r="N36"/>
  <c r="C38"/>
  <c r="C37" s="1"/>
  <c r="D38"/>
  <c r="E38" s="1"/>
  <c r="G38"/>
  <c r="G37" s="1"/>
  <c r="J38"/>
  <c r="M38" s="1"/>
  <c r="L38"/>
  <c r="N38"/>
  <c r="E39"/>
  <c r="H39"/>
  <c r="I39"/>
  <c r="K39"/>
  <c r="L39"/>
  <c r="M39"/>
  <c r="E40"/>
  <c r="F40"/>
  <c r="H40"/>
  <c r="I40"/>
  <c r="K40"/>
  <c r="L40"/>
  <c r="M40"/>
  <c r="N40"/>
  <c r="E41"/>
  <c r="F41"/>
  <c r="H41"/>
  <c r="I41"/>
  <c r="K41"/>
  <c r="L41"/>
  <c r="M41"/>
  <c r="N41"/>
  <c r="E42"/>
  <c r="F42"/>
  <c r="H42"/>
  <c r="I42"/>
  <c r="K42"/>
  <c r="L42"/>
  <c r="M42"/>
  <c r="N42"/>
  <c r="E43"/>
  <c r="H43"/>
  <c r="I43"/>
  <c r="K43"/>
  <c r="L43"/>
  <c r="M43"/>
  <c r="E44"/>
  <c r="F44"/>
  <c r="H44"/>
  <c r="I44"/>
  <c r="K44"/>
  <c r="L44"/>
  <c r="M44"/>
  <c r="N44"/>
  <c r="C45"/>
  <c r="D45"/>
  <c r="E45" s="1"/>
  <c r="G45"/>
  <c r="H45"/>
  <c r="J45"/>
  <c r="M45" s="1"/>
  <c r="L45"/>
  <c r="N45"/>
  <c r="E46"/>
  <c r="F46"/>
  <c r="H46"/>
  <c r="I46"/>
  <c r="K46"/>
  <c r="L46"/>
  <c r="M46"/>
  <c r="N46"/>
  <c r="C47"/>
  <c r="D47"/>
  <c r="E47" s="1"/>
  <c r="G47"/>
  <c r="H47"/>
  <c r="J47"/>
  <c r="M47" s="1"/>
  <c r="L47"/>
  <c r="N47"/>
  <c r="E48"/>
  <c r="F48"/>
  <c r="H48"/>
  <c r="I48"/>
  <c r="K48"/>
  <c r="L48"/>
  <c r="M48"/>
  <c r="N48"/>
  <c r="E49"/>
  <c r="F49"/>
  <c r="H49"/>
  <c r="I49"/>
  <c r="K49"/>
  <c r="L49"/>
  <c r="M49"/>
  <c r="N49"/>
  <c r="C50"/>
  <c r="D50"/>
  <c r="E50" s="1"/>
  <c r="G50"/>
  <c r="H50"/>
  <c r="J50"/>
  <c r="M50" s="1"/>
  <c r="L50"/>
  <c r="N50"/>
  <c r="E51"/>
  <c r="H51"/>
  <c r="I51"/>
  <c r="K51"/>
  <c r="L51"/>
  <c r="M51"/>
  <c r="E52"/>
  <c r="F52"/>
  <c r="H52"/>
  <c r="I52"/>
  <c r="K52"/>
  <c r="L52"/>
  <c r="M52"/>
  <c r="N52"/>
  <c r="E53"/>
  <c r="F53"/>
  <c r="H53"/>
  <c r="I53"/>
  <c r="K53"/>
  <c r="L53"/>
  <c r="M53"/>
  <c r="N53"/>
  <c r="C54"/>
  <c r="D54"/>
  <c r="E54" s="1"/>
  <c r="F54"/>
  <c r="G54"/>
  <c r="I54" s="1"/>
  <c r="H54"/>
  <c r="J54"/>
  <c r="K54" s="1"/>
  <c r="E55"/>
  <c r="F55"/>
  <c r="H55"/>
  <c r="I55"/>
  <c r="K55"/>
  <c r="L55"/>
  <c r="M55"/>
  <c r="N55"/>
  <c r="E56"/>
  <c r="F56"/>
  <c r="H56"/>
  <c r="I56"/>
  <c r="K56"/>
  <c r="L56"/>
  <c r="M56"/>
  <c r="N56"/>
  <c r="E57"/>
  <c r="F57"/>
  <c r="H57"/>
  <c r="I57"/>
  <c r="K57"/>
  <c r="L57"/>
  <c r="M57"/>
  <c r="N57"/>
  <c r="E58"/>
  <c r="F58"/>
  <c r="H58"/>
  <c r="I58"/>
  <c r="K58"/>
  <c r="L58"/>
  <c r="M58"/>
  <c r="N58"/>
  <c r="E59"/>
  <c r="F59"/>
  <c r="H59"/>
  <c r="I59"/>
  <c r="K59"/>
  <c r="L59"/>
  <c r="M59"/>
  <c r="N59"/>
  <c r="E60"/>
  <c r="F60"/>
  <c r="H60"/>
  <c r="I60"/>
  <c r="K60"/>
  <c r="L60"/>
  <c r="M60"/>
  <c r="N60"/>
  <c r="E61"/>
  <c r="F61"/>
  <c r="H61"/>
  <c r="I61"/>
  <c r="K61"/>
  <c r="L61"/>
  <c r="M61"/>
  <c r="N61"/>
  <c r="E62"/>
  <c r="F62"/>
  <c r="H62"/>
  <c r="I62"/>
  <c r="K62"/>
  <c r="L62"/>
  <c r="M62"/>
  <c r="N62"/>
  <c r="E63"/>
  <c r="F63"/>
  <c r="H63"/>
  <c r="I63"/>
  <c r="K63"/>
  <c r="L63"/>
  <c r="M63"/>
  <c r="N63"/>
  <c r="E64"/>
  <c r="F64"/>
  <c r="H64"/>
  <c r="I64"/>
  <c r="K64"/>
  <c r="L64"/>
  <c r="M64"/>
  <c r="N64"/>
  <c r="E65"/>
  <c r="H65"/>
  <c r="I65"/>
  <c r="K65"/>
  <c r="L65"/>
  <c r="M65"/>
  <c r="E66"/>
  <c r="F66"/>
  <c r="H66"/>
  <c r="I66"/>
  <c r="K66"/>
  <c r="L66"/>
  <c r="M66"/>
  <c r="N66"/>
  <c r="E67"/>
  <c r="H67"/>
  <c r="I67"/>
  <c r="K67"/>
  <c r="L67"/>
  <c r="M67"/>
  <c r="E68"/>
  <c r="F68"/>
  <c r="H68"/>
  <c r="I68"/>
  <c r="K68"/>
  <c r="L68"/>
  <c r="M68"/>
  <c r="N68"/>
  <c r="C69"/>
  <c r="D69"/>
  <c r="E69" s="1"/>
  <c r="F69"/>
  <c r="G69"/>
  <c r="I69" s="1"/>
  <c r="H69"/>
  <c r="J69"/>
  <c r="K69" s="1"/>
  <c r="E70"/>
  <c r="F70"/>
  <c r="H70"/>
  <c r="K70"/>
  <c r="M70"/>
  <c r="N70"/>
  <c r="E71"/>
  <c r="F71"/>
  <c r="H71"/>
  <c r="I71"/>
  <c r="K71"/>
  <c r="L71"/>
  <c r="M71"/>
  <c r="N71"/>
  <c r="E72"/>
  <c r="F72"/>
  <c r="H72"/>
  <c r="I72"/>
  <c r="K72"/>
  <c r="L72"/>
  <c r="M72"/>
  <c r="N72"/>
  <c r="E73"/>
  <c r="F73"/>
  <c r="H73"/>
  <c r="I73"/>
  <c r="K73"/>
  <c r="L73"/>
  <c r="M73"/>
  <c r="N73"/>
  <c r="E29" l="1"/>
  <c r="F29"/>
  <c r="H21"/>
  <c r="I21"/>
  <c r="E15"/>
  <c r="F15"/>
  <c r="G9"/>
  <c r="H29"/>
  <c r="I29"/>
  <c r="E21"/>
  <c r="F21"/>
  <c r="H15"/>
  <c r="I15"/>
  <c r="D9"/>
  <c r="I37"/>
  <c r="C9"/>
  <c r="C8" s="1"/>
  <c r="C74" s="1"/>
  <c r="N54"/>
  <c r="H38"/>
  <c r="J21"/>
  <c r="J15"/>
  <c r="M69"/>
  <c r="M54"/>
  <c r="K50"/>
  <c r="K47"/>
  <c r="K45"/>
  <c r="K38"/>
  <c r="M34"/>
  <c r="M31"/>
  <c r="I31"/>
  <c r="E31"/>
  <c r="M22"/>
  <c r="I22"/>
  <c r="E22"/>
  <c r="M16"/>
  <c r="I16"/>
  <c r="E16"/>
  <c r="M10"/>
  <c r="I10"/>
  <c r="E10"/>
  <c r="L54"/>
  <c r="F50"/>
  <c r="F47"/>
  <c r="F45"/>
  <c r="F38"/>
  <c r="J37"/>
  <c r="L34"/>
  <c r="L31"/>
  <c r="L22"/>
  <c r="H22"/>
  <c r="L16"/>
  <c r="H16"/>
  <c r="L10"/>
  <c r="H10"/>
  <c r="N69"/>
  <c r="D37"/>
  <c r="H37" s="1"/>
  <c r="J29"/>
  <c r="L69"/>
  <c r="I50"/>
  <c r="I47"/>
  <c r="I45"/>
  <c r="I38"/>
  <c r="G8" l="1"/>
  <c r="H9"/>
  <c r="I9"/>
  <c r="K21"/>
  <c r="L21"/>
  <c r="M21"/>
  <c r="N21"/>
  <c r="K29"/>
  <c r="L29"/>
  <c r="N29"/>
  <c r="M29"/>
  <c r="J9"/>
  <c r="D8"/>
  <c r="E9"/>
  <c r="F9"/>
  <c r="M37"/>
  <c r="N37"/>
  <c r="K37"/>
  <c r="L37"/>
  <c r="E37"/>
  <c r="F37"/>
  <c r="K15"/>
  <c r="L15"/>
  <c r="M15"/>
  <c r="N15"/>
  <c r="K9" l="1"/>
  <c r="L9"/>
  <c r="M9"/>
  <c r="J8"/>
  <c r="N9"/>
  <c r="D74"/>
  <c r="E8"/>
  <c r="F8"/>
  <c r="H8"/>
  <c r="I8"/>
  <c r="G74"/>
  <c r="K8" l="1"/>
  <c r="L8"/>
  <c r="J74"/>
  <c r="M8"/>
  <c r="N8"/>
  <c r="I74"/>
  <c r="H74"/>
  <c r="E74"/>
  <c r="F74"/>
  <c r="M74" l="1"/>
  <c r="N74"/>
  <c r="K74"/>
  <c r="L74"/>
</calcChain>
</file>

<file path=xl/sharedStrings.xml><?xml version="1.0" encoding="utf-8"?>
<sst xmlns="http://schemas.openxmlformats.org/spreadsheetml/2006/main" count="152" uniqueCount="146">
  <si>
    <t>Приложение № 1</t>
  </si>
  <si>
    <t>Код бюджетной классификации</t>
  </si>
  <si>
    <t xml:space="preserve">Наименование </t>
  </si>
  <si>
    <t xml:space="preserve">Проект на 2014 год </t>
  </si>
  <si>
    <t xml:space="preserve">Проект на 2015 год </t>
  </si>
  <si>
    <t xml:space="preserve"> 2016 год (проект)</t>
  </si>
  <si>
    <t xml:space="preserve"> 2017 год (проект)</t>
  </si>
  <si>
    <t>сумма</t>
  </si>
  <si>
    <t>%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</si>
  <si>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</si>
  <si>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</si>
  <si>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</si>
  <si>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</si>
  <si>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</si>
  <si>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</si>
  <si>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</si>
  <si>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</si>
  <si>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</si>
  <si>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</si>
  <si>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</si>
  <si>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</si>
  <si>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</si>
  <si>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</si>
  <si>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</si>
  <si>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</si>
  <si>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</si>
  <si>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</si>
  <si>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</si>
  <si>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000 1 03 02240 01 0000 110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</si>
  <si>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</si>
  <si>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000 1 03 02250 01 0000 110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</si>
  <si>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</si>
  <si>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</si>
  <si>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</si>
  <si>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</si>
  <si>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</si>
  <si>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</si>
  <si>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</si>
  <si>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</si>
  <si>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 взимаемый с налогоплательщиков, выбравших в качестве объекта налогообложения доходы</t>
  </si>
  <si>
    <t>000 1 05 01021 01 0000 110</t>
  </si>
  <si>
    <t>Налог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</si>
  <si>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</si>
  <si>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</si>
  <si>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000 1 05 02010 02 0000 110</t>
  </si>
  <si>
    <t>Единый налог на вмененный доход для отдельных видов деятельности</t>
  </si>
  <si>
    <t>000 1 05 03010 01 0000 110</t>
  </si>
  <si>
    <t xml:space="preserve">Единый сельскохозяйственный налог 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</si>
  <si>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</si>
  <si>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</si>
  <si>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</si>
  <si>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</si>
  <si>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</si>
  <si>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</si>
  <si>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000 1 06 06000 00 0000 110</t>
  </si>
  <si>
    <t>Земельный налог</t>
  </si>
  <si>
    <t>000 1 06 06012 04 0000 110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</si>
  <si>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</si>
  <si>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000 1 06 06022 04 0000 110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</si>
  <si>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</si>
  <si>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</si>
  <si>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</si>
  <si>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</si>
  <si>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</si>
  <si>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000 1 08 07083 01 0000 110</t>
  </si>
  <si>
    <t>Государственная пошлина за совершение действий,  связанных с лицензированием, с проведением аттестации в случаях, если такая аттестация предусмотрена   законодательством Российской Федерации, зачисляемая в бюджеты городских округов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</si>
  <si>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</si>
  <si>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</si>
  <si>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</si>
  <si>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</si>
  <si>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</si>
  <si>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</si>
  <si>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</si>
  <si>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</si>
  <si>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</si>
  <si>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</si>
  <si>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</si>
  <si>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</si>
  <si>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</si>
  <si>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</si>
  <si>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</si>
  <si>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</si>
  <si>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</si>
  <si>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</si>
  <si>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</si>
  <si>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</si>
  <si>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</si>
  <si>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</si>
  <si>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</si>
  <si>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</si>
  <si>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</si>
  <si>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</si>
  <si>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</si>
  <si>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000 114 01040 04 0000 410</t>
  </si>
  <si>
    <t>Доходы от продажи квартир, находящиеся в собственности городских округов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</si>
  <si>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</si>
  <si>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</si>
  <si>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</si>
  <si>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</si>
  <si>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</si>
  <si>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</si>
  <si>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</si>
  <si>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</si>
  <si>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</si>
  <si>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</si>
  <si>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</si>
  <si>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</si>
  <si>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</si>
  <si>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</si>
  <si>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</si>
  <si>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</si>
  <si>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 000 1 16 25030 01 0000 140</t>
  </si>
  <si>
    <t>Денежные взыскания (штрафы) за нарушение законодательства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</si>
  <si>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</si>
  <si>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</si>
  <si>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</si>
  <si>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</si>
  <si>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</si>
  <si>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</si>
  <si>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</si>
  <si>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</si>
  <si>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000 1 16 41000 01 0000 140</t>
  </si>
  <si>
    <t>Денежные взыскания (штрафы) за нарушение законодательства Российской Федерации об электроэнергетике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</si>
  <si>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</si>
  <si>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</si>
  <si>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</si>
  <si>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</si>
  <si>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</si>
  <si>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</si>
  <si>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</si>
  <si>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</si>
  <si>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</si>
  <si>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</si>
  <si>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</si>
  <si>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</si>
  <si>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</si>
  <si>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</si>
  <si>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</si>
  <si>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</si>
  <si>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000 8 50 00000 00 0000 000</t>
  </si>
  <si>
    <t>ИТОГО ДОХОДОВ</t>
  </si>
  <si>
    <t xml:space="preserve">Сравнение проекта бюджета по доходам на 2015-2017 годы с проектом на 2014 год </t>
  </si>
  <si>
    <t>Отклонение 2015 от 2014 года</t>
  </si>
  <si>
    <t>Отклонение 2016 от 2015 года</t>
  </si>
  <si>
    <t>Отклонение 2017 от 2016 года</t>
  </si>
  <si>
    <t>Отклонение 2017 от 2014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</si>
</sst>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0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165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justify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74"/>
  <sheetViews>
    <sheetView tabSelected="1" zoomScale="120" zoomScaleNormal="120" workbookViewId="0">
      <selection activeCell="M6" sqref="M6"/>
    </sheetView>
  </sheetViews>
  <sheetFormatPr defaultRowHeight="15"/>
  <cols>
    <col min="1" max="1" width="22.7109375" style="1" customWidth="1"/>
    <col min="2" max="2" width="43.5703125" style="2" bestFit="1" customWidth="1"/>
    <col min="3" max="3" width="11.85546875" style="21" customWidth="1"/>
    <col min="4" max="4" width="13.5703125" style="21" customWidth="1"/>
    <col min="5" max="5" width="11.85546875" style="21" customWidth="1"/>
    <col min="6" max="6" width="5.85546875" style="22" customWidth="1"/>
    <col min="7" max="7" width="12.140625" style="21" customWidth="1"/>
    <col min="8" max="8" width="10.85546875" style="21" customWidth="1"/>
    <col min="9" max="9" width="6.140625" style="23" customWidth="1"/>
    <col min="10" max="10" width="12.28515625" style="21" customWidth="1"/>
    <col min="11" max="11" width="10.85546875" style="21" customWidth="1"/>
    <col min="12" max="12" width="6.140625" style="23" customWidth="1"/>
    <col min="13" max="13" width="11.28515625" style="21" customWidth="1"/>
    <col min="14" max="14" width="6.140625" style="23" customWidth="1"/>
  </cols>
  <sheetData>
    <row r="2" spans="1:14">
      <c r="M2" s="21" t="s">
        <v>0</v>
      </c>
    </row>
    <row r="3" spans="1:14">
      <c r="A3" s="32" t="s">
        <v>141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5" spans="1:14" ht="26.25" customHeight="1">
      <c r="A5" s="35" t="s">
        <v>1</v>
      </c>
      <c r="B5" s="37" t="s">
        <v>2</v>
      </c>
      <c r="C5" s="35" t="s">
        <v>3</v>
      </c>
      <c r="D5" s="35" t="s">
        <v>4</v>
      </c>
      <c r="E5" s="33" t="s">
        <v>142</v>
      </c>
      <c r="F5" s="34"/>
      <c r="G5" s="39" t="s">
        <v>5</v>
      </c>
      <c r="H5" s="33" t="s">
        <v>143</v>
      </c>
      <c r="I5" s="34"/>
      <c r="J5" s="39" t="s">
        <v>6</v>
      </c>
      <c r="K5" s="33" t="s">
        <v>144</v>
      </c>
      <c r="L5" s="34"/>
      <c r="M5" s="33" t="s">
        <v>145</v>
      </c>
      <c r="N5" s="34"/>
    </row>
    <row r="6" spans="1:14">
      <c r="A6" s="36"/>
      <c r="B6" s="38"/>
      <c r="C6" s="36"/>
      <c r="D6" s="36"/>
      <c r="E6" s="3" t="s">
        <v>7</v>
      </c>
      <c r="F6" s="4" t="s">
        <v>8</v>
      </c>
      <c r="G6" s="40"/>
      <c r="H6" s="3" t="s">
        <v>7</v>
      </c>
      <c r="I6" s="4" t="s">
        <v>8</v>
      </c>
      <c r="J6" s="40"/>
      <c r="K6" s="3" t="s">
        <v>7</v>
      </c>
      <c r="L6" s="4" t="s">
        <v>8</v>
      </c>
      <c r="M6" s="3" t="s">
        <v>7</v>
      </c>
      <c r="N6" s="4" t="s">
        <v>8</v>
      </c>
    </row>
    <row r="7" spans="1:14">
      <c r="A7" s="5">
        <v>1</v>
      </c>
      <c r="B7" s="6">
        <v>2</v>
      </c>
      <c r="C7" s="5">
        <v>3</v>
      </c>
      <c r="D7" s="5">
        <v>4</v>
      </c>
      <c r="E7" s="7">
        <v>5</v>
      </c>
      <c r="F7" s="8">
        <v>6</v>
      </c>
      <c r="G7" s="8">
        <v>7</v>
      </c>
      <c r="H7" s="7">
        <v>8</v>
      </c>
      <c r="I7" s="8">
        <v>9</v>
      </c>
      <c r="J7" s="8">
        <v>10</v>
      </c>
      <c r="K7" s="7">
        <v>11</v>
      </c>
      <c r="L7" s="8">
        <v>12</v>
      </c>
      <c r="M7" s="8">
        <v>13</v>
      </c>
      <c r="N7" s="7">
        <v>14</v>
      </c>
    </row>
    <row r="8" spans="1:14">
      <c r="A8" s="9" t="s">
        <v>9</v>
      </c>
      <c r="B8" s="10" t="s">
        <v>10</v>
      </c>
      <c r="C8" s="24">
        <f>C9+C37</f>
        <v>2784132500</v>
      </c>
      <c r="D8" s="24">
        <f>D9+D37</f>
        <v>2840965300</v>
      </c>
      <c r="E8" s="25">
        <f t="shared" ref="E8:E39" si="0">D8-C8</f>
        <v>56832800</v>
      </c>
      <c r="F8" s="26">
        <f t="shared" ref="F8:F38" si="1">D8/C8*100</f>
        <v>102.04131089306992</v>
      </c>
      <c r="G8" s="24">
        <f>G9+G37</f>
        <v>2923493600</v>
      </c>
      <c r="H8" s="25">
        <f t="shared" ref="H8:H39" si="2">G8-D8</f>
        <v>82528300</v>
      </c>
      <c r="I8" s="27">
        <f t="shared" ref="I8:I35" si="3">G8/D8*100</f>
        <v>102.90493868404518</v>
      </c>
      <c r="J8" s="24">
        <f>J9+J37</f>
        <v>2977731700</v>
      </c>
      <c r="K8" s="25">
        <f t="shared" ref="K8:K39" si="4">J8-G8</f>
        <v>54238100</v>
      </c>
      <c r="L8" s="27">
        <f t="shared" ref="L8:L35" si="5">J8/G8*100</f>
        <v>101.85524948643636</v>
      </c>
      <c r="M8" s="25">
        <f t="shared" ref="M8:M39" si="6">J8-C8</f>
        <v>193599200</v>
      </c>
      <c r="N8" s="27">
        <f t="shared" ref="N8:N38" si="7">J8/C8*100</f>
        <v>106.95366330445839</v>
      </c>
    </row>
    <row r="9" spans="1:14">
      <c r="A9" s="9"/>
      <c r="B9" s="11" t="s">
        <v>11</v>
      </c>
      <c r="C9" s="24">
        <f>C10+C21+C29+C34+C15</f>
        <v>2572558900</v>
      </c>
      <c r="D9" s="24">
        <f>D10+D21+D29+D34+D15</f>
        <v>2555673900</v>
      </c>
      <c r="E9" s="25">
        <f t="shared" si="0"/>
        <v>-16885000</v>
      </c>
      <c r="F9" s="26">
        <f t="shared" si="1"/>
        <v>99.343649624504224</v>
      </c>
      <c r="G9" s="24">
        <f>G10+G21+G29+G34+G15</f>
        <v>2635202900</v>
      </c>
      <c r="H9" s="25">
        <f t="shared" si="2"/>
        <v>79529000</v>
      </c>
      <c r="I9" s="27">
        <f t="shared" si="3"/>
        <v>103.11186024163726</v>
      </c>
      <c r="J9" s="24">
        <f>J10+J21+J29+J34+J15</f>
        <v>2689333000</v>
      </c>
      <c r="K9" s="25">
        <f t="shared" si="4"/>
        <v>54130100</v>
      </c>
      <c r="L9" s="27">
        <f t="shared" si="5"/>
        <v>102.05411507402333</v>
      </c>
      <c r="M9" s="25">
        <f t="shared" si="6"/>
        <v>116774100</v>
      </c>
      <c r="N9" s="27">
        <f t="shared" si="7"/>
        <v>104.53921968511585</v>
      </c>
    </row>
    <row r="10" spans="1:14">
      <c r="A10" s="12" t="s">
        <v>12</v>
      </c>
      <c r="B10" s="13" t="s">
        <v>13</v>
      </c>
      <c r="C10" s="28">
        <f>C11+C12+C13+C14</f>
        <v>2118043100</v>
      </c>
      <c r="D10" s="28">
        <f>D11+D12+D13+D14</f>
        <v>2105264900</v>
      </c>
      <c r="E10" s="29">
        <f t="shared" si="0"/>
        <v>-12778200</v>
      </c>
      <c r="F10" s="30">
        <f t="shared" si="1"/>
        <v>99.396697829236814</v>
      </c>
      <c r="G10" s="28">
        <f>G11+G12+G13+G14</f>
        <v>2180635100</v>
      </c>
      <c r="H10" s="29">
        <f t="shared" si="2"/>
        <v>75370200</v>
      </c>
      <c r="I10" s="31">
        <f t="shared" si="3"/>
        <v>103.58008153748253</v>
      </c>
      <c r="J10" s="28">
        <f>J11+J12+J13+J14</f>
        <v>2224032000</v>
      </c>
      <c r="K10" s="29">
        <f t="shared" si="4"/>
        <v>43396900</v>
      </c>
      <c r="L10" s="31">
        <f t="shared" si="5"/>
        <v>101.99010370877733</v>
      </c>
      <c r="M10" s="29">
        <f t="shared" si="6"/>
        <v>105988900</v>
      </c>
      <c r="N10" s="31">
        <f t="shared" si="7"/>
        <v>105.00409552572371</v>
      </c>
    </row>
    <row r="11" spans="1:14" ht="77.25">
      <c r="A11" s="14" t="s">
        <v>14</v>
      </c>
      <c r="B11" s="15" t="s">
        <v>15</v>
      </c>
      <c r="C11" s="28">
        <v>2100956100</v>
      </c>
      <c r="D11" s="28">
        <v>2069475400</v>
      </c>
      <c r="E11" s="29">
        <f t="shared" si="0"/>
        <v>-31480700</v>
      </c>
      <c r="F11" s="30">
        <f t="shared" si="1"/>
        <v>98.50160124716551</v>
      </c>
      <c r="G11" s="28">
        <v>2143564300</v>
      </c>
      <c r="H11" s="29">
        <f t="shared" si="2"/>
        <v>74088900</v>
      </c>
      <c r="I11" s="31">
        <f t="shared" si="3"/>
        <v>103.58008121285229</v>
      </c>
      <c r="J11" s="28">
        <v>2186223500</v>
      </c>
      <c r="K11" s="29">
        <f t="shared" si="4"/>
        <v>42659200</v>
      </c>
      <c r="L11" s="31">
        <f t="shared" si="5"/>
        <v>101.99010591844622</v>
      </c>
      <c r="M11" s="29">
        <f t="shared" si="6"/>
        <v>85267400</v>
      </c>
      <c r="N11" s="31">
        <f t="shared" si="7"/>
        <v>104.05850460178583</v>
      </c>
    </row>
    <row r="12" spans="1:14" ht="115.5">
      <c r="A12" s="14" t="s">
        <v>16</v>
      </c>
      <c r="B12" s="15" t="s">
        <v>17</v>
      </c>
      <c r="C12" s="28">
        <v>9934500</v>
      </c>
      <c r="D12" s="28">
        <v>14736900</v>
      </c>
      <c r="E12" s="29">
        <f t="shared" si="0"/>
        <v>4802400</v>
      </c>
      <c r="F12" s="30">
        <f t="shared" si="1"/>
        <v>148.34063113392722</v>
      </c>
      <c r="G12" s="28">
        <v>15264500</v>
      </c>
      <c r="H12" s="29">
        <f t="shared" si="2"/>
        <v>527600</v>
      </c>
      <c r="I12" s="31">
        <f t="shared" si="3"/>
        <v>103.58012879235116</v>
      </c>
      <c r="J12" s="28">
        <v>15568200</v>
      </c>
      <c r="K12" s="29">
        <f t="shared" si="4"/>
        <v>303700</v>
      </c>
      <c r="L12" s="31">
        <f t="shared" si="5"/>
        <v>101.98958367453896</v>
      </c>
      <c r="M12" s="29">
        <f t="shared" si="6"/>
        <v>5633700</v>
      </c>
      <c r="N12" s="31">
        <f t="shared" si="7"/>
        <v>156.70844028385929</v>
      </c>
    </row>
    <row r="13" spans="1:14" ht="51.75">
      <c r="A13" s="14" t="s">
        <v>18</v>
      </c>
      <c r="B13" s="15" t="s">
        <v>19</v>
      </c>
      <c r="C13" s="28">
        <v>3953900</v>
      </c>
      <c r="D13" s="28">
        <v>12631600</v>
      </c>
      <c r="E13" s="29">
        <f t="shared" si="0"/>
        <v>8677700</v>
      </c>
      <c r="F13" s="30">
        <f t="shared" si="1"/>
        <v>319.47191380662133</v>
      </c>
      <c r="G13" s="28">
        <v>13083800</v>
      </c>
      <c r="H13" s="29">
        <f t="shared" si="2"/>
        <v>452200</v>
      </c>
      <c r="I13" s="31">
        <f t="shared" si="3"/>
        <v>103.57991070014883</v>
      </c>
      <c r="J13" s="28">
        <v>13344200</v>
      </c>
      <c r="K13" s="29">
        <f t="shared" si="4"/>
        <v>260400</v>
      </c>
      <c r="L13" s="31">
        <f t="shared" si="5"/>
        <v>101.9902474816185</v>
      </c>
      <c r="M13" s="29">
        <f t="shared" si="6"/>
        <v>9390300</v>
      </c>
      <c r="N13" s="31">
        <f t="shared" si="7"/>
        <v>337.4946255595741</v>
      </c>
    </row>
    <row r="14" spans="1:14" ht="90.75" customHeight="1">
      <c r="A14" s="14" t="s">
        <v>20</v>
      </c>
      <c r="B14" s="15" t="s">
        <v>21</v>
      </c>
      <c r="C14" s="28">
        <v>3198600</v>
      </c>
      <c r="D14" s="28">
        <v>8421000</v>
      </c>
      <c r="E14" s="29">
        <f t="shared" si="0"/>
        <v>5222400</v>
      </c>
      <c r="F14" s="30">
        <f t="shared" si="1"/>
        <v>263.27143125117243</v>
      </c>
      <c r="G14" s="28">
        <v>8722500</v>
      </c>
      <c r="H14" s="29">
        <f t="shared" si="2"/>
        <v>301500</v>
      </c>
      <c r="I14" s="31">
        <f t="shared" si="3"/>
        <v>103.58033487709297</v>
      </c>
      <c r="J14" s="28">
        <v>8896100</v>
      </c>
      <c r="K14" s="29">
        <f t="shared" si="4"/>
        <v>173600</v>
      </c>
      <c r="L14" s="31">
        <f t="shared" si="5"/>
        <v>101.99025508741759</v>
      </c>
      <c r="M14" s="29">
        <f t="shared" si="6"/>
        <v>5697500</v>
      </c>
      <c r="N14" s="31">
        <f t="shared" si="7"/>
        <v>278.12480460201334</v>
      </c>
    </row>
    <row r="15" spans="1:14" ht="26.25">
      <c r="A15" s="14" t="s">
        <v>22</v>
      </c>
      <c r="B15" s="13" t="s">
        <v>23</v>
      </c>
      <c r="C15" s="28">
        <f>C16</f>
        <v>6513000</v>
      </c>
      <c r="D15" s="28">
        <f>D16</f>
        <v>5696000</v>
      </c>
      <c r="E15" s="29">
        <f t="shared" si="0"/>
        <v>-817000</v>
      </c>
      <c r="F15" s="30">
        <f t="shared" si="1"/>
        <v>87.455857515737762</v>
      </c>
      <c r="G15" s="28">
        <f>G16</f>
        <v>5696000</v>
      </c>
      <c r="H15" s="29">
        <f t="shared" si="2"/>
        <v>0</v>
      </c>
      <c r="I15" s="31">
        <f t="shared" si="3"/>
        <v>100</v>
      </c>
      <c r="J15" s="28">
        <f>J16</f>
        <v>5696000</v>
      </c>
      <c r="K15" s="29">
        <f t="shared" si="4"/>
        <v>0</v>
      </c>
      <c r="L15" s="31">
        <f t="shared" si="5"/>
        <v>100</v>
      </c>
      <c r="M15" s="29">
        <f t="shared" si="6"/>
        <v>-817000</v>
      </c>
      <c r="N15" s="31">
        <f t="shared" si="7"/>
        <v>87.455857515737762</v>
      </c>
    </row>
    <row r="16" spans="1:14" ht="39">
      <c r="A16" s="14" t="s">
        <v>24</v>
      </c>
      <c r="B16" s="15" t="s">
        <v>25</v>
      </c>
      <c r="C16" s="28">
        <f>C19+C20+C17+C18</f>
        <v>6513000</v>
      </c>
      <c r="D16" s="28">
        <f>D19+D20+D17+D18</f>
        <v>5696000</v>
      </c>
      <c r="E16" s="29">
        <f t="shared" si="0"/>
        <v>-817000</v>
      </c>
      <c r="F16" s="30">
        <f t="shared" si="1"/>
        <v>87.455857515737762</v>
      </c>
      <c r="G16" s="28">
        <f>G19+G20+G17+G18</f>
        <v>5696000</v>
      </c>
      <c r="H16" s="29">
        <f t="shared" si="2"/>
        <v>0</v>
      </c>
      <c r="I16" s="31">
        <f t="shared" si="3"/>
        <v>100</v>
      </c>
      <c r="J16" s="28">
        <f>J19+J20+J17+J18</f>
        <v>5696000</v>
      </c>
      <c r="K16" s="29">
        <f t="shared" si="4"/>
        <v>0</v>
      </c>
      <c r="L16" s="31">
        <f t="shared" si="5"/>
        <v>100</v>
      </c>
      <c r="M16" s="29">
        <f t="shared" si="6"/>
        <v>-817000</v>
      </c>
      <c r="N16" s="31">
        <f t="shared" si="7"/>
        <v>87.455857515737762</v>
      </c>
    </row>
    <row r="17" spans="1:14" ht="39">
      <c r="A17" s="14" t="s">
        <v>26</v>
      </c>
      <c r="B17" s="15" t="s">
        <v>27</v>
      </c>
      <c r="C17" s="28">
        <v>2930800</v>
      </c>
      <c r="D17" s="28">
        <v>2930800</v>
      </c>
      <c r="E17" s="29">
        <f t="shared" si="0"/>
        <v>0</v>
      </c>
      <c r="F17" s="30">
        <f t="shared" si="1"/>
        <v>100</v>
      </c>
      <c r="G17" s="28">
        <v>2930800</v>
      </c>
      <c r="H17" s="29">
        <f t="shared" si="2"/>
        <v>0</v>
      </c>
      <c r="I17" s="31">
        <f t="shared" si="3"/>
        <v>100</v>
      </c>
      <c r="J17" s="28">
        <v>2930800</v>
      </c>
      <c r="K17" s="29">
        <f t="shared" si="4"/>
        <v>0</v>
      </c>
      <c r="L17" s="31">
        <f t="shared" si="5"/>
        <v>100</v>
      </c>
      <c r="M17" s="29">
        <f t="shared" si="6"/>
        <v>0</v>
      </c>
      <c r="N17" s="31">
        <f t="shared" si="7"/>
        <v>100</v>
      </c>
    </row>
    <row r="18" spans="1:14" ht="51.75">
      <c r="A18" s="14" t="s">
        <v>28</v>
      </c>
      <c r="B18" s="15" t="s">
        <v>29</v>
      </c>
      <c r="C18" s="28">
        <v>45600</v>
      </c>
      <c r="D18" s="28">
        <v>45600</v>
      </c>
      <c r="E18" s="29">
        <f t="shared" si="0"/>
        <v>0</v>
      </c>
      <c r="F18" s="30">
        <f t="shared" si="1"/>
        <v>100</v>
      </c>
      <c r="G18" s="28">
        <v>45600</v>
      </c>
      <c r="H18" s="29">
        <f t="shared" si="2"/>
        <v>0</v>
      </c>
      <c r="I18" s="31">
        <f t="shared" si="3"/>
        <v>100</v>
      </c>
      <c r="J18" s="28">
        <v>45600</v>
      </c>
      <c r="K18" s="29">
        <f t="shared" si="4"/>
        <v>0</v>
      </c>
      <c r="L18" s="31">
        <f t="shared" si="5"/>
        <v>100</v>
      </c>
      <c r="M18" s="29">
        <f t="shared" si="6"/>
        <v>0</v>
      </c>
      <c r="N18" s="31">
        <f t="shared" si="7"/>
        <v>100</v>
      </c>
    </row>
    <row r="19" spans="1:14" ht="51.75">
      <c r="A19" s="14" t="s">
        <v>30</v>
      </c>
      <c r="B19" s="15" t="s">
        <v>31</v>
      </c>
      <c r="C19" s="28">
        <v>3354200</v>
      </c>
      <c r="D19" s="28">
        <v>2537200</v>
      </c>
      <c r="E19" s="29">
        <f t="shared" si="0"/>
        <v>-817000</v>
      </c>
      <c r="F19" s="30">
        <f t="shared" si="1"/>
        <v>75.642478087174297</v>
      </c>
      <c r="G19" s="28">
        <v>2537200</v>
      </c>
      <c r="H19" s="29">
        <f t="shared" si="2"/>
        <v>0</v>
      </c>
      <c r="I19" s="31">
        <f t="shared" si="3"/>
        <v>100</v>
      </c>
      <c r="J19" s="28">
        <v>2537200</v>
      </c>
      <c r="K19" s="29">
        <f t="shared" si="4"/>
        <v>0</v>
      </c>
      <c r="L19" s="31">
        <f t="shared" si="5"/>
        <v>100</v>
      </c>
      <c r="M19" s="29">
        <f t="shared" si="6"/>
        <v>-817000</v>
      </c>
      <c r="N19" s="31">
        <f t="shared" si="7"/>
        <v>75.642478087174297</v>
      </c>
    </row>
    <row r="20" spans="1:14" ht="51.75">
      <c r="A20" s="14" t="s">
        <v>32</v>
      </c>
      <c r="B20" s="15" t="s">
        <v>33</v>
      </c>
      <c r="C20" s="28">
        <v>182400</v>
      </c>
      <c r="D20" s="28">
        <v>182400</v>
      </c>
      <c r="E20" s="29">
        <f t="shared" si="0"/>
        <v>0</v>
      </c>
      <c r="F20" s="30">
        <f t="shared" si="1"/>
        <v>100</v>
      </c>
      <c r="G20" s="28">
        <v>182400</v>
      </c>
      <c r="H20" s="29">
        <f t="shared" si="2"/>
        <v>0</v>
      </c>
      <c r="I20" s="31">
        <f t="shared" si="3"/>
        <v>100</v>
      </c>
      <c r="J20" s="28">
        <v>182400</v>
      </c>
      <c r="K20" s="29">
        <f t="shared" si="4"/>
        <v>0</v>
      </c>
      <c r="L20" s="31">
        <f t="shared" si="5"/>
        <v>100</v>
      </c>
      <c r="M20" s="29">
        <f t="shared" si="6"/>
        <v>0</v>
      </c>
      <c r="N20" s="31">
        <f t="shared" si="7"/>
        <v>100</v>
      </c>
    </row>
    <row r="21" spans="1:14">
      <c r="A21" s="12" t="s">
        <v>34</v>
      </c>
      <c r="B21" s="13" t="s">
        <v>35</v>
      </c>
      <c r="C21" s="28">
        <f>C26+C27+C28+C22</f>
        <v>330051800</v>
      </c>
      <c r="D21" s="28">
        <f>D26+D27+D28+D22</f>
        <v>319825000</v>
      </c>
      <c r="E21" s="29">
        <f t="shared" si="0"/>
        <v>-10226800</v>
      </c>
      <c r="F21" s="30">
        <f t="shared" si="1"/>
        <v>96.901456074470744</v>
      </c>
      <c r="G21" s="28">
        <f>G26+G27+G28+G22</f>
        <v>322802800</v>
      </c>
      <c r="H21" s="29">
        <f t="shared" si="2"/>
        <v>2977800</v>
      </c>
      <c r="I21" s="31">
        <f t="shared" si="3"/>
        <v>100.93107167982491</v>
      </c>
      <c r="J21" s="28">
        <f>J26+J27+J28+J22</f>
        <v>332318000</v>
      </c>
      <c r="K21" s="29">
        <f t="shared" si="4"/>
        <v>9515200</v>
      </c>
      <c r="L21" s="31">
        <f t="shared" si="5"/>
        <v>102.94768199036687</v>
      </c>
      <c r="M21" s="29">
        <f t="shared" si="6"/>
        <v>2266200</v>
      </c>
      <c r="N21" s="31">
        <f t="shared" si="7"/>
        <v>100.68661949427333</v>
      </c>
    </row>
    <row r="22" spans="1:14" ht="26.25">
      <c r="A22" s="12" t="s">
        <v>36</v>
      </c>
      <c r="B22" s="16" t="s">
        <v>37</v>
      </c>
      <c r="C22" s="28">
        <f>C23+C24+C25</f>
        <v>179651800</v>
      </c>
      <c r="D22" s="28">
        <f>D23+D24+D25</f>
        <v>186025000</v>
      </c>
      <c r="E22" s="29">
        <f t="shared" si="0"/>
        <v>6373200</v>
      </c>
      <c r="F22" s="30">
        <f t="shared" si="1"/>
        <v>103.54752916475091</v>
      </c>
      <c r="G22" s="28">
        <f>G23+G24+G25</f>
        <v>189002800</v>
      </c>
      <c r="H22" s="29">
        <f t="shared" si="2"/>
        <v>2977800</v>
      </c>
      <c r="I22" s="31">
        <f t="shared" si="3"/>
        <v>101.60075258701788</v>
      </c>
      <c r="J22" s="28">
        <f>J23+J24+J25</f>
        <v>193326000</v>
      </c>
      <c r="K22" s="29">
        <f t="shared" si="4"/>
        <v>4323200</v>
      </c>
      <c r="L22" s="31">
        <f t="shared" si="5"/>
        <v>102.28737352039229</v>
      </c>
      <c r="M22" s="29">
        <f t="shared" si="6"/>
        <v>13674200</v>
      </c>
      <c r="N22" s="31">
        <f t="shared" si="7"/>
        <v>107.61150180515864</v>
      </c>
    </row>
    <row r="23" spans="1:14" ht="39">
      <c r="A23" s="12" t="s">
        <v>38</v>
      </c>
      <c r="B23" s="16" t="s">
        <v>39</v>
      </c>
      <c r="C23" s="28">
        <v>135000000</v>
      </c>
      <c r="D23" s="28">
        <v>137025000</v>
      </c>
      <c r="E23" s="29">
        <f t="shared" si="0"/>
        <v>2025000</v>
      </c>
      <c r="F23" s="30">
        <f t="shared" si="1"/>
        <v>101.49999999999999</v>
      </c>
      <c r="G23" s="28">
        <v>139354000</v>
      </c>
      <c r="H23" s="29">
        <f t="shared" si="2"/>
        <v>2329000</v>
      </c>
      <c r="I23" s="31">
        <f t="shared" si="3"/>
        <v>101.69968983762088</v>
      </c>
      <c r="J23" s="28">
        <v>142698000</v>
      </c>
      <c r="K23" s="29">
        <f t="shared" si="4"/>
        <v>3344000</v>
      </c>
      <c r="L23" s="31">
        <f t="shared" si="5"/>
        <v>102.39964407193192</v>
      </c>
      <c r="M23" s="29">
        <f t="shared" si="6"/>
        <v>7698000</v>
      </c>
      <c r="N23" s="31">
        <f t="shared" si="7"/>
        <v>105.70222222222223</v>
      </c>
    </row>
    <row r="24" spans="1:14" ht="39">
      <c r="A24" s="12" t="s">
        <v>40</v>
      </c>
      <c r="B24" s="16" t="s">
        <v>41</v>
      </c>
      <c r="C24" s="28">
        <v>36151800</v>
      </c>
      <c r="D24" s="28">
        <v>37000000</v>
      </c>
      <c r="E24" s="29">
        <f t="shared" si="0"/>
        <v>848200</v>
      </c>
      <c r="F24" s="30">
        <f t="shared" si="1"/>
        <v>102.34621789233178</v>
      </c>
      <c r="G24" s="28">
        <v>37648800</v>
      </c>
      <c r="H24" s="29">
        <f t="shared" si="2"/>
        <v>648800</v>
      </c>
      <c r="I24" s="31">
        <f t="shared" si="3"/>
        <v>101.75351351351351</v>
      </c>
      <c r="J24" s="28">
        <v>38628000</v>
      </c>
      <c r="K24" s="29">
        <f t="shared" si="4"/>
        <v>979200</v>
      </c>
      <c r="L24" s="31">
        <f t="shared" si="5"/>
        <v>102.60087970931345</v>
      </c>
      <c r="M24" s="29">
        <f t="shared" si="6"/>
        <v>2476200</v>
      </c>
      <c r="N24" s="31">
        <f t="shared" si="7"/>
        <v>106.84945147959436</v>
      </c>
    </row>
    <row r="25" spans="1:14" ht="26.25">
      <c r="A25" s="12" t="s">
        <v>42</v>
      </c>
      <c r="B25" s="16" t="s">
        <v>43</v>
      </c>
      <c r="C25" s="28">
        <v>8500000</v>
      </c>
      <c r="D25" s="28">
        <v>12000000</v>
      </c>
      <c r="E25" s="29">
        <f t="shared" si="0"/>
        <v>3500000</v>
      </c>
      <c r="F25" s="30">
        <f t="shared" si="1"/>
        <v>141.1764705882353</v>
      </c>
      <c r="G25" s="28">
        <v>12000000</v>
      </c>
      <c r="H25" s="29">
        <f t="shared" si="2"/>
        <v>0</v>
      </c>
      <c r="I25" s="31">
        <f t="shared" si="3"/>
        <v>100</v>
      </c>
      <c r="J25" s="28">
        <v>12000000</v>
      </c>
      <c r="K25" s="29">
        <f t="shared" si="4"/>
        <v>0</v>
      </c>
      <c r="L25" s="31">
        <f t="shared" si="5"/>
        <v>100</v>
      </c>
      <c r="M25" s="29">
        <f t="shared" si="6"/>
        <v>3500000</v>
      </c>
      <c r="N25" s="31">
        <f t="shared" si="7"/>
        <v>141.1764705882353</v>
      </c>
    </row>
    <row r="26" spans="1:14" ht="26.25">
      <c r="A26" s="12" t="s">
        <v>44</v>
      </c>
      <c r="B26" s="16" t="s">
        <v>45</v>
      </c>
      <c r="C26" s="28">
        <v>140000000</v>
      </c>
      <c r="D26" s="28">
        <v>118000000</v>
      </c>
      <c r="E26" s="29">
        <f t="shared" si="0"/>
        <v>-22000000</v>
      </c>
      <c r="F26" s="30">
        <f t="shared" si="1"/>
        <v>84.285714285714292</v>
      </c>
      <c r="G26" s="28">
        <v>118000000</v>
      </c>
      <c r="H26" s="29">
        <f t="shared" si="2"/>
        <v>0</v>
      </c>
      <c r="I26" s="31">
        <f t="shared" si="3"/>
        <v>100</v>
      </c>
      <c r="J26" s="28">
        <v>123192000</v>
      </c>
      <c r="K26" s="29">
        <f t="shared" si="4"/>
        <v>5192000</v>
      </c>
      <c r="L26" s="31">
        <f t="shared" si="5"/>
        <v>104.4</v>
      </c>
      <c r="M26" s="29">
        <f t="shared" si="6"/>
        <v>-16808000</v>
      </c>
      <c r="N26" s="31">
        <f t="shared" si="7"/>
        <v>87.994285714285709</v>
      </c>
    </row>
    <row r="27" spans="1:14">
      <c r="A27" s="12" t="s">
        <v>46</v>
      </c>
      <c r="B27" s="16" t="s">
        <v>47</v>
      </c>
      <c r="C27" s="28">
        <v>400000</v>
      </c>
      <c r="D27" s="28">
        <v>800000</v>
      </c>
      <c r="E27" s="29">
        <f t="shared" si="0"/>
        <v>400000</v>
      </c>
      <c r="F27" s="30">
        <f t="shared" si="1"/>
        <v>200</v>
      </c>
      <c r="G27" s="28">
        <v>800000</v>
      </c>
      <c r="H27" s="29">
        <f t="shared" si="2"/>
        <v>0</v>
      </c>
      <c r="I27" s="31">
        <f t="shared" si="3"/>
        <v>100</v>
      </c>
      <c r="J27" s="28">
        <v>800000</v>
      </c>
      <c r="K27" s="29">
        <f t="shared" si="4"/>
        <v>0</v>
      </c>
      <c r="L27" s="31">
        <f t="shared" si="5"/>
        <v>100</v>
      </c>
      <c r="M27" s="29">
        <f t="shared" si="6"/>
        <v>400000</v>
      </c>
      <c r="N27" s="31">
        <f t="shared" si="7"/>
        <v>200</v>
      </c>
    </row>
    <row r="28" spans="1:14" ht="39">
      <c r="A28" s="12" t="s">
        <v>48</v>
      </c>
      <c r="B28" s="16" t="s">
        <v>49</v>
      </c>
      <c r="C28" s="28">
        <v>10000000</v>
      </c>
      <c r="D28" s="28">
        <v>15000000</v>
      </c>
      <c r="E28" s="29">
        <f t="shared" si="0"/>
        <v>5000000</v>
      </c>
      <c r="F28" s="30">
        <f t="shared" si="1"/>
        <v>150</v>
      </c>
      <c r="G28" s="28">
        <v>15000000</v>
      </c>
      <c r="H28" s="29">
        <f t="shared" si="2"/>
        <v>0</v>
      </c>
      <c r="I28" s="31">
        <f t="shared" si="3"/>
        <v>100</v>
      </c>
      <c r="J28" s="28">
        <v>15000000</v>
      </c>
      <c r="K28" s="29">
        <f t="shared" si="4"/>
        <v>0</v>
      </c>
      <c r="L28" s="31">
        <f t="shared" si="5"/>
        <v>100</v>
      </c>
      <c r="M28" s="29">
        <f t="shared" si="6"/>
        <v>5000000</v>
      </c>
      <c r="N28" s="31">
        <f t="shared" si="7"/>
        <v>150</v>
      </c>
    </row>
    <row r="29" spans="1:14">
      <c r="A29" s="12" t="s">
        <v>50</v>
      </c>
      <c r="B29" s="16" t="s">
        <v>51</v>
      </c>
      <c r="C29" s="28">
        <f>C30+C31</f>
        <v>101575000</v>
      </c>
      <c r="D29" s="28">
        <f>D30+D31</f>
        <v>108388000</v>
      </c>
      <c r="E29" s="29">
        <f t="shared" si="0"/>
        <v>6813000</v>
      </c>
      <c r="F29" s="30">
        <f t="shared" si="1"/>
        <v>106.70735909426531</v>
      </c>
      <c r="G29" s="28">
        <f>G30+G31</f>
        <v>109569000</v>
      </c>
      <c r="H29" s="29">
        <f t="shared" si="2"/>
        <v>1181000</v>
      </c>
      <c r="I29" s="31">
        <f t="shared" si="3"/>
        <v>101.08960401520464</v>
      </c>
      <c r="J29" s="28">
        <f>J30+J31</f>
        <v>110787000</v>
      </c>
      <c r="K29" s="29">
        <f t="shared" si="4"/>
        <v>1218000</v>
      </c>
      <c r="L29" s="31">
        <f t="shared" si="5"/>
        <v>101.11162828902336</v>
      </c>
      <c r="M29" s="29">
        <f t="shared" si="6"/>
        <v>9212000</v>
      </c>
      <c r="N29" s="31">
        <f t="shared" si="7"/>
        <v>109.06916071868078</v>
      </c>
    </row>
    <row r="30" spans="1:14" ht="51.75">
      <c r="A30" s="12" t="s">
        <v>52</v>
      </c>
      <c r="B30" s="17" t="s">
        <v>53</v>
      </c>
      <c r="C30" s="28">
        <v>33075000</v>
      </c>
      <c r="D30" s="28">
        <v>39388000</v>
      </c>
      <c r="E30" s="29">
        <f t="shared" si="0"/>
        <v>6313000</v>
      </c>
      <c r="F30" s="30">
        <f t="shared" si="1"/>
        <v>119.08692365835223</v>
      </c>
      <c r="G30" s="28">
        <v>40569000</v>
      </c>
      <c r="H30" s="29">
        <f t="shared" si="2"/>
        <v>1181000</v>
      </c>
      <c r="I30" s="31">
        <f t="shared" si="3"/>
        <v>102.99837513963644</v>
      </c>
      <c r="J30" s="28">
        <v>41787000</v>
      </c>
      <c r="K30" s="29">
        <f t="shared" si="4"/>
        <v>1218000</v>
      </c>
      <c r="L30" s="31">
        <f t="shared" si="5"/>
        <v>103.0022923907417</v>
      </c>
      <c r="M30" s="29">
        <f t="shared" si="6"/>
        <v>8712000</v>
      </c>
      <c r="N30" s="31">
        <f t="shared" si="7"/>
        <v>126.34013605442176</v>
      </c>
    </row>
    <row r="31" spans="1:14">
      <c r="A31" s="12" t="s">
        <v>54</v>
      </c>
      <c r="B31" s="17" t="s">
        <v>55</v>
      </c>
      <c r="C31" s="28">
        <f>C32+C33</f>
        <v>68500000</v>
      </c>
      <c r="D31" s="28">
        <f>D32+D33</f>
        <v>69000000</v>
      </c>
      <c r="E31" s="29">
        <f t="shared" si="0"/>
        <v>500000</v>
      </c>
      <c r="F31" s="30">
        <f t="shared" si="1"/>
        <v>100.72992700729928</v>
      </c>
      <c r="G31" s="28">
        <f>G32+G33</f>
        <v>69000000</v>
      </c>
      <c r="H31" s="29">
        <f t="shared" si="2"/>
        <v>0</v>
      </c>
      <c r="I31" s="31">
        <f t="shared" si="3"/>
        <v>100</v>
      </c>
      <c r="J31" s="28">
        <f>J32+J33</f>
        <v>69000000</v>
      </c>
      <c r="K31" s="29">
        <f t="shared" si="4"/>
        <v>0</v>
      </c>
      <c r="L31" s="31">
        <f t="shared" si="5"/>
        <v>100</v>
      </c>
      <c r="M31" s="29">
        <f t="shared" si="6"/>
        <v>500000</v>
      </c>
      <c r="N31" s="31">
        <f t="shared" si="7"/>
        <v>100.72992700729928</v>
      </c>
    </row>
    <row r="32" spans="1:14" ht="77.25">
      <c r="A32" s="12" t="s">
        <v>56</v>
      </c>
      <c r="B32" s="17" t="s">
        <v>57</v>
      </c>
      <c r="C32" s="28">
        <v>8500000</v>
      </c>
      <c r="D32" s="28">
        <v>8000000</v>
      </c>
      <c r="E32" s="29">
        <f t="shared" si="0"/>
        <v>-500000</v>
      </c>
      <c r="F32" s="30">
        <f t="shared" si="1"/>
        <v>94.117647058823522</v>
      </c>
      <c r="G32" s="28">
        <v>8000000</v>
      </c>
      <c r="H32" s="29">
        <f t="shared" si="2"/>
        <v>0</v>
      </c>
      <c r="I32" s="31">
        <f t="shared" si="3"/>
        <v>100</v>
      </c>
      <c r="J32" s="28">
        <v>8000000</v>
      </c>
      <c r="K32" s="29">
        <f t="shared" si="4"/>
        <v>0</v>
      </c>
      <c r="L32" s="31">
        <f t="shared" si="5"/>
        <v>100</v>
      </c>
      <c r="M32" s="29">
        <f t="shared" si="6"/>
        <v>-500000</v>
      </c>
      <c r="N32" s="31">
        <f t="shared" si="7"/>
        <v>94.117647058823522</v>
      </c>
    </row>
    <row r="33" spans="1:14" ht="77.25">
      <c r="A33" s="12" t="s">
        <v>58</v>
      </c>
      <c r="B33" s="17" t="s">
        <v>59</v>
      </c>
      <c r="C33" s="28">
        <v>60000000</v>
      </c>
      <c r="D33" s="28">
        <v>61000000</v>
      </c>
      <c r="E33" s="29">
        <f t="shared" si="0"/>
        <v>1000000</v>
      </c>
      <c r="F33" s="30">
        <f t="shared" si="1"/>
        <v>101.66666666666666</v>
      </c>
      <c r="G33" s="28">
        <v>61000000</v>
      </c>
      <c r="H33" s="29">
        <f t="shared" si="2"/>
        <v>0</v>
      </c>
      <c r="I33" s="31">
        <f t="shared" si="3"/>
        <v>100</v>
      </c>
      <c r="J33" s="28">
        <v>61000000</v>
      </c>
      <c r="K33" s="29">
        <f t="shared" si="4"/>
        <v>0</v>
      </c>
      <c r="L33" s="31">
        <f t="shared" si="5"/>
        <v>100</v>
      </c>
      <c r="M33" s="29">
        <f t="shared" si="6"/>
        <v>1000000</v>
      </c>
      <c r="N33" s="31">
        <f t="shared" si="7"/>
        <v>101.66666666666666</v>
      </c>
    </row>
    <row r="34" spans="1:14">
      <c r="A34" s="12" t="s">
        <v>60</v>
      </c>
      <c r="B34" s="18" t="s">
        <v>61</v>
      </c>
      <c r="C34" s="28">
        <f>C35+C36</f>
        <v>16376000</v>
      </c>
      <c r="D34" s="28">
        <f>D35+D36</f>
        <v>16500000</v>
      </c>
      <c r="E34" s="29">
        <f t="shared" si="0"/>
        <v>124000</v>
      </c>
      <c r="F34" s="30">
        <f t="shared" si="1"/>
        <v>100.75720566682951</v>
      </c>
      <c r="G34" s="28">
        <f>G35+G36</f>
        <v>16500000</v>
      </c>
      <c r="H34" s="29">
        <f t="shared" si="2"/>
        <v>0</v>
      </c>
      <c r="I34" s="31">
        <f t="shared" si="3"/>
        <v>100</v>
      </c>
      <c r="J34" s="28">
        <f>J35+J36</f>
        <v>16500000</v>
      </c>
      <c r="K34" s="29">
        <f t="shared" si="4"/>
        <v>0</v>
      </c>
      <c r="L34" s="31">
        <f t="shared" si="5"/>
        <v>100</v>
      </c>
      <c r="M34" s="29">
        <f t="shared" si="6"/>
        <v>124000</v>
      </c>
      <c r="N34" s="31">
        <f t="shared" si="7"/>
        <v>100.75720566682951</v>
      </c>
    </row>
    <row r="35" spans="1:14" ht="51">
      <c r="A35" s="12" t="s">
        <v>62</v>
      </c>
      <c r="B35" s="18" t="s">
        <v>63</v>
      </c>
      <c r="C35" s="28">
        <v>13876000</v>
      </c>
      <c r="D35" s="28">
        <v>16500000</v>
      </c>
      <c r="E35" s="29">
        <f t="shared" si="0"/>
        <v>2624000</v>
      </c>
      <c r="F35" s="30">
        <f t="shared" si="1"/>
        <v>118.91034880368983</v>
      </c>
      <c r="G35" s="28">
        <v>16500000</v>
      </c>
      <c r="H35" s="29">
        <f t="shared" si="2"/>
        <v>0</v>
      </c>
      <c r="I35" s="31">
        <f t="shared" si="3"/>
        <v>100</v>
      </c>
      <c r="J35" s="28">
        <v>16500000</v>
      </c>
      <c r="K35" s="29">
        <f t="shared" si="4"/>
        <v>0</v>
      </c>
      <c r="L35" s="31">
        <f t="shared" si="5"/>
        <v>100</v>
      </c>
      <c r="M35" s="29">
        <f t="shared" si="6"/>
        <v>2624000</v>
      </c>
      <c r="N35" s="31">
        <f t="shared" si="7"/>
        <v>118.91034880368983</v>
      </c>
    </row>
    <row r="36" spans="1:14" ht="76.5">
      <c r="A36" s="12" t="s">
        <v>64</v>
      </c>
      <c r="B36" s="18" t="s">
        <v>65</v>
      </c>
      <c r="C36" s="28">
        <v>2500000</v>
      </c>
      <c r="D36" s="28">
        <v>0</v>
      </c>
      <c r="E36" s="29">
        <f t="shared" si="0"/>
        <v>-2500000</v>
      </c>
      <c r="F36" s="30">
        <f t="shared" si="1"/>
        <v>0</v>
      </c>
      <c r="G36" s="28">
        <v>0</v>
      </c>
      <c r="H36" s="29">
        <f t="shared" si="2"/>
        <v>0</v>
      </c>
      <c r="I36" s="31"/>
      <c r="J36" s="28">
        <v>0</v>
      </c>
      <c r="K36" s="29">
        <f t="shared" si="4"/>
        <v>0</v>
      </c>
      <c r="L36" s="31"/>
      <c r="M36" s="29">
        <f t="shared" si="6"/>
        <v>-2500000</v>
      </c>
      <c r="N36" s="31">
        <f t="shared" si="7"/>
        <v>0</v>
      </c>
    </row>
    <row r="37" spans="1:14">
      <c r="A37" s="9"/>
      <c r="B37" s="10" t="s">
        <v>66</v>
      </c>
      <c r="C37" s="24">
        <f>C38+C45+C47+C50+C54</f>
        <v>211573600</v>
      </c>
      <c r="D37" s="24">
        <f>D38+D45+D47+D50+D54</f>
        <v>285291400</v>
      </c>
      <c r="E37" s="25">
        <f t="shared" si="0"/>
        <v>73717800</v>
      </c>
      <c r="F37" s="26">
        <f t="shared" si="1"/>
        <v>134.84262686838056</v>
      </c>
      <c r="G37" s="24">
        <f>G38+G45+G47+G50+G54</f>
        <v>288290700</v>
      </c>
      <c r="H37" s="25">
        <f t="shared" si="2"/>
        <v>2999300</v>
      </c>
      <c r="I37" s="27">
        <f t="shared" ref="I37:I69" si="8">G37/D37*100</f>
        <v>101.05131104547841</v>
      </c>
      <c r="J37" s="24">
        <f>J38+J45+J47+J50+J54</f>
        <v>288398700</v>
      </c>
      <c r="K37" s="25">
        <f t="shared" si="4"/>
        <v>108000</v>
      </c>
      <c r="L37" s="27">
        <f t="shared" ref="L37:L69" si="9">J37/G37*100</f>
        <v>100.03746218660538</v>
      </c>
      <c r="M37" s="25">
        <f t="shared" si="6"/>
        <v>76825100</v>
      </c>
      <c r="N37" s="27">
        <f t="shared" si="7"/>
        <v>136.31128836489995</v>
      </c>
    </row>
    <row r="38" spans="1:14" ht="30" customHeight="1">
      <c r="A38" s="12" t="s">
        <v>67</v>
      </c>
      <c r="B38" s="16" t="s">
        <v>68</v>
      </c>
      <c r="C38" s="28">
        <f>C39+C40+C41+C42+C43+C44</f>
        <v>165130000</v>
      </c>
      <c r="D38" s="28">
        <f>D39+D40+D41+D42+D43+D44</f>
        <v>228670000</v>
      </c>
      <c r="E38" s="29">
        <f t="shared" si="0"/>
        <v>63540000</v>
      </c>
      <c r="F38" s="30">
        <f t="shared" si="1"/>
        <v>138.47877429903713</v>
      </c>
      <c r="G38" s="28">
        <f>G39+G40+G41+G42+G43+G44</f>
        <v>228503000</v>
      </c>
      <c r="H38" s="29">
        <f t="shared" si="2"/>
        <v>-167000</v>
      </c>
      <c r="I38" s="31">
        <f t="shared" si="8"/>
        <v>99.926968994621063</v>
      </c>
      <c r="J38" s="28">
        <f>J39+J40+J41+J42+J43+J44</f>
        <v>228330000</v>
      </c>
      <c r="K38" s="29">
        <f t="shared" si="4"/>
        <v>-173000</v>
      </c>
      <c r="L38" s="31">
        <f t="shared" si="9"/>
        <v>99.924289834269132</v>
      </c>
      <c r="M38" s="29">
        <f t="shared" si="6"/>
        <v>63200000</v>
      </c>
      <c r="N38" s="31">
        <f t="shared" si="7"/>
        <v>138.27287591594501</v>
      </c>
    </row>
    <row r="39" spans="1:14" ht="51.75">
      <c r="A39" s="12" t="s">
        <v>69</v>
      </c>
      <c r="B39" s="16" t="s">
        <v>70</v>
      </c>
      <c r="C39" s="28">
        <v>0</v>
      </c>
      <c r="D39" s="28">
        <v>1000000</v>
      </c>
      <c r="E39" s="29">
        <f t="shared" si="0"/>
        <v>1000000</v>
      </c>
      <c r="F39" s="30"/>
      <c r="G39" s="28">
        <v>1000000</v>
      </c>
      <c r="H39" s="29">
        <f t="shared" si="2"/>
        <v>0</v>
      </c>
      <c r="I39" s="31">
        <f t="shared" si="8"/>
        <v>100</v>
      </c>
      <c r="J39" s="28">
        <v>1000000</v>
      </c>
      <c r="K39" s="29">
        <f t="shared" si="4"/>
        <v>0</v>
      </c>
      <c r="L39" s="31">
        <f t="shared" si="9"/>
        <v>100</v>
      </c>
      <c r="M39" s="29">
        <f t="shared" si="6"/>
        <v>1000000</v>
      </c>
      <c r="N39" s="31"/>
    </row>
    <row r="40" spans="1:14" ht="78.75" customHeight="1">
      <c r="A40" s="12" t="s">
        <v>71</v>
      </c>
      <c r="B40" s="19" t="s">
        <v>72</v>
      </c>
      <c r="C40" s="28">
        <v>145000000</v>
      </c>
      <c r="D40" s="28">
        <v>207500000</v>
      </c>
      <c r="E40" s="29">
        <f t="shared" ref="E40:E71" si="10">D40-C40</f>
        <v>62500000</v>
      </c>
      <c r="F40" s="30">
        <f>D40/C40*100</f>
        <v>143.10344827586206</v>
      </c>
      <c r="G40" s="28">
        <v>207500000</v>
      </c>
      <c r="H40" s="29">
        <f t="shared" ref="H40:H71" si="11">G40-D40</f>
        <v>0</v>
      </c>
      <c r="I40" s="31">
        <f t="shared" si="8"/>
        <v>100</v>
      </c>
      <c r="J40" s="28">
        <v>207500000</v>
      </c>
      <c r="K40" s="29">
        <f t="shared" ref="K40:K71" si="12">J40-G40</f>
        <v>0</v>
      </c>
      <c r="L40" s="31">
        <f t="shared" si="9"/>
        <v>100</v>
      </c>
      <c r="M40" s="29">
        <f t="shared" ref="M40:M74" si="13">J40-C40</f>
        <v>62500000</v>
      </c>
      <c r="N40" s="31">
        <f>J40/C40*100</f>
        <v>143.10344827586206</v>
      </c>
    </row>
    <row r="41" spans="1:14" ht="76.5">
      <c r="A41" s="12" t="s">
        <v>73</v>
      </c>
      <c r="B41" s="19" t="s">
        <v>74</v>
      </c>
      <c r="C41" s="28">
        <v>300000</v>
      </c>
      <c r="D41" s="28">
        <v>500000</v>
      </c>
      <c r="E41" s="29">
        <f t="shared" si="10"/>
        <v>200000</v>
      </c>
      <c r="F41" s="30">
        <f>D41/C41*100</f>
        <v>166.66666666666669</v>
      </c>
      <c r="G41" s="28">
        <v>500000</v>
      </c>
      <c r="H41" s="29">
        <f t="shared" si="11"/>
        <v>0</v>
      </c>
      <c r="I41" s="31">
        <f t="shared" si="8"/>
        <v>100</v>
      </c>
      <c r="J41" s="28">
        <v>500000</v>
      </c>
      <c r="K41" s="29">
        <f t="shared" si="12"/>
        <v>0</v>
      </c>
      <c r="L41" s="31">
        <f t="shared" si="9"/>
        <v>100</v>
      </c>
      <c r="M41" s="29">
        <f t="shared" si="13"/>
        <v>200000</v>
      </c>
      <c r="N41" s="31">
        <f>J41/C41*100</f>
        <v>166.66666666666669</v>
      </c>
    </row>
    <row r="42" spans="1:14" ht="65.25" customHeight="1">
      <c r="A42" s="12" t="s">
        <v>75</v>
      </c>
      <c r="B42" s="16" t="s">
        <v>76</v>
      </c>
      <c r="C42" s="28">
        <v>15000000</v>
      </c>
      <c r="D42" s="28">
        <v>15000000</v>
      </c>
      <c r="E42" s="29">
        <f t="shared" si="10"/>
        <v>0</v>
      </c>
      <c r="F42" s="30">
        <f>D42/C42*100</f>
        <v>100</v>
      </c>
      <c r="G42" s="28">
        <v>15000000</v>
      </c>
      <c r="H42" s="29">
        <f t="shared" si="11"/>
        <v>0</v>
      </c>
      <c r="I42" s="31">
        <f t="shared" si="8"/>
        <v>100</v>
      </c>
      <c r="J42" s="28">
        <v>15000000</v>
      </c>
      <c r="K42" s="29">
        <f t="shared" si="12"/>
        <v>0</v>
      </c>
      <c r="L42" s="31">
        <f t="shared" si="9"/>
        <v>100</v>
      </c>
      <c r="M42" s="29">
        <f t="shared" si="13"/>
        <v>0</v>
      </c>
      <c r="N42" s="31">
        <f>J42/C42*100</f>
        <v>100</v>
      </c>
    </row>
    <row r="43" spans="1:14" ht="51.75" customHeight="1">
      <c r="A43" s="12" t="s">
        <v>77</v>
      </c>
      <c r="B43" s="16" t="s">
        <v>78</v>
      </c>
      <c r="C43" s="28">
        <v>0</v>
      </c>
      <c r="D43" s="28">
        <v>100000</v>
      </c>
      <c r="E43" s="29">
        <f t="shared" si="10"/>
        <v>100000</v>
      </c>
      <c r="F43" s="30"/>
      <c r="G43" s="28">
        <v>100000</v>
      </c>
      <c r="H43" s="29">
        <f t="shared" si="11"/>
        <v>0</v>
      </c>
      <c r="I43" s="31">
        <f t="shared" si="8"/>
        <v>100</v>
      </c>
      <c r="J43" s="28">
        <v>100000</v>
      </c>
      <c r="K43" s="29">
        <f t="shared" si="12"/>
        <v>0</v>
      </c>
      <c r="L43" s="31">
        <f t="shared" si="9"/>
        <v>100</v>
      </c>
      <c r="M43" s="29">
        <f t="shared" si="13"/>
        <v>100000</v>
      </c>
      <c r="N43" s="31"/>
    </row>
    <row r="44" spans="1:14" ht="77.25">
      <c r="A44" s="12" t="s">
        <v>79</v>
      </c>
      <c r="B44" s="16" t="s">
        <v>80</v>
      </c>
      <c r="C44" s="28">
        <v>4830000</v>
      </c>
      <c r="D44" s="28">
        <v>4570000</v>
      </c>
      <c r="E44" s="29">
        <f t="shared" si="10"/>
        <v>-260000</v>
      </c>
      <c r="F44" s="30">
        <f t="shared" ref="F44:F50" si="14">D44/C44*100</f>
        <v>94.616977225672883</v>
      </c>
      <c r="G44" s="28">
        <v>4403000</v>
      </c>
      <c r="H44" s="29">
        <f t="shared" si="11"/>
        <v>-167000</v>
      </c>
      <c r="I44" s="31">
        <f t="shared" si="8"/>
        <v>96.345733041575485</v>
      </c>
      <c r="J44" s="28">
        <v>4230000</v>
      </c>
      <c r="K44" s="29">
        <f t="shared" si="12"/>
        <v>-173000</v>
      </c>
      <c r="L44" s="31">
        <f t="shared" si="9"/>
        <v>96.070860776743132</v>
      </c>
      <c r="M44" s="29">
        <f t="shared" si="13"/>
        <v>-600000</v>
      </c>
      <c r="N44" s="31">
        <f t="shared" ref="N44:N50" si="15">J44/C44*100</f>
        <v>87.577639751552795</v>
      </c>
    </row>
    <row r="45" spans="1:14" ht="16.5" customHeight="1">
      <c r="A45" s="12" t="s">
        <v>81</v>
      </c>
      <c r="B45" s="16" t="s">
        <v>82</v>
      </c>
      <c r="C45" s="28">
        <f>C46</f>
        <v>6767500</v>
      </c>
      <c r="D45" s="28">
        <f>D46</f>
        <v>7552900</v>
      </c>
      <c r="E45" s="29">
        <f t="shared" si="10"/>
        <v>785400</v>
      </c>
      <c r="F45" s="30">
        <f t="shared" si="14"/>
        <v>111.60546730698191</v>
      </c>
      <c r="G45" s="28">
        <f>G46</f>
        <v>10385200</v>
      </c>
      <c r="H45" s="29">
        <f t="shared" si="11"/>
        <v>2832300</v>
      </c>
      <c r="I45" s="31">
        <f t="shared" si="8"/>
        <v>137.49950350196613</v>
      </c>
      <c r="J45" s="28">
        <f>J46</f>
        <v>10385200</v>
      </c>
      <c r="K45" s="29">
        <f t="shared" si="12"/>
        <v>0</v>
      </c>
      <c r="L45" s="31">
        <f t="shared" si="9"/>
        <v>100</v>
      </c>
      <c r="M45" s="29">
        <f t="shared" si="13"/>
        <v>3617700</v>
      </c>
      <c r="N45" s="31">
        <f t="shared" si="15"/>
        <v>153.45696342814927</v>
      </c>
    </row>
    <row r="46" spans="1:14" ht="26.25">
      <c r="A46" s="12" t="s">
        <v>83</v>
      </c>
      <c r="B46" s="16" t="s">
        <v>84</v>
      </c>
      <c r="C46" s="28">
        <v>6767500</v>
      </c>
      <c r="D46" s="28">
        <v>7552900</v>
      </c>
      <c r="E46" s="29">
        <f t="shared" si="10"/>
        <v>785400</v>
      </c>
      <c r="F46" s="30">
        <f t="shared" si="14"/>
        <v>111.60546730698191</v>
      </c>
      <c r="G46" s="28">
        <v>10385200</v>
      </c>
      <c r="H46" s="29">
        <f t="shared" si="11"/>
        <v>2832300</v>
      </c>
      <c r="I46" s="31">
        <f t="shared" si="8"/>
        <v>137.49950350196613</v>
      </c>
      <c r="J46" s="28">
        <v>10385200</v>
      </c>
      <c r="K46" s="29">
        <f t="shared" si="12"/>
        <v>0</v>
      </c>
      <c r="L46" s="31">
        <f t="shared" si="9"/>
        <v>100</v>
      </c>
      <c r="M46" s="29">
        <f t="shared" si="13"/>
        <v>3617700</v>
      </c>
      <c r="N46" s="31">
        <f t="shared" si="15"/>
        <v>153.45696342814927</v>
      </c>
    </row>
    <row r="47" spans="1:14" ht="26.25">
      <c r="A47" s="12" t="s">
        <v>85</v>
      </c>
      <c r="B47" s="16" t="s">
        <v>86</v>
      </c>
      <c r="C47" s="28">
        <f>C48+C49</f>
        <v>1984500</v>
      </c>
      <c r="D47" s="28">
        <f>D48+D49</f>
        <v>614500</v>
      </c>
      <c r="E47" s="29">
        <f t="shared" si="10"/>
        <v>-1370000</v>
      </c>
      <c r="F47" s="30">
        <f t="shared" si="14"/>
        <v>30.964978584026206</v>
      </c>
      <c r="G47" s="28">
        <f>G48+G49</f>
        <v>614500</v>
      </c>
      <c r="H47" s="29">
        <f t="shared" si="11"/>
        <v>0</v>
      </c>
      <c r="I47" s="31">
        <f t="shared" si="8"/>
        <v>100</v>
      </c>
      <c r="J47" s="28">
        <f>J48+J49</f>
        <v>614500</v>
      </c>
      <c r="K47" s="29">
        <f t="shared" si="12"/>
        <v>0</v>
      </c>
      <c r="L47" s="31">
        <f t="shared" si="9"/>
        <v>100</v>
      </c>
      <c r="M47" s="29">
        <f t="shared" si="13"/>
        <v>-1370000</v>
      </c>
      <c r="N47" s="31">
        <f t="shared" si="15"/>
        <v>30.964978584026206</v>
      </c>
    </row>
    <row r="48" spans="1:14" ht="26.25" customHeight="1">
      <c r="A48" s="12" t="s">
        <v>87</v>
      </c>
      <c r="B48" s="16" t="s">
        <v>88</v>
      </c>
      <c r="C48" s="28">
        <v>434500</v>
      </c>
      <c r="D48" s="28">
        <v>434500</v>
      </c>
      <c r="E48" s="29">
        <f t="shared" si="10"/>
        <v>0</v>
      </c>
      <c r="F48" s="30">
        <f t="shared" si="14"/>
        <v>100</v>
      </c>
      <c r="G48" s="28">
        <v>434500</v>
      </c>
      <c r="H48" s="29">
        <f t="shared" si="11"/>
        <v>0</v>
      </c>
      <c r="I48" s="31">
        <f t="shared" si="8"/>
        <v>100</v>
      </c>
      <c r="J48" s="28">
        <v>434500</v>
      </c>
      <c r="K48" s="29">
        <f t="shared" si="12"/>
        <v>0</v>
      </c>
      <c r="L48" s="31">
        <f t="shared" si="9"/>
        <v>100</v>
      </c>
      <c r="M48" s="29">
        <f t="shared" si="13"/>
        <v>0</v>
      </c>
      <c r="N48" s="31">
        <f t="shared" si="15"/>
        <v>100</v>
      </c>
    </row>
    <row r="49" spans="1:14" ht="26.25">
      <c r="A49" s="12" t="s">
        <v>89</v>
      </c>
      <c r="B49" s="16" t="s">
        <v>90</v>
      </c>
      <c r="C49" s="28">
        <v>1550000</v>
      </c>
      <c r="D49" s="28">
        <v>180000</v>
      </c>
      <c r="E49" s="29">
        <f t="shared" si="10"/>
        <v>-1370000</v>
      </c>
      <c r="F49" s="30">
        <f t="shared" si="14"/>
        <v>11.612903225806452</v>
      </c>
      <c r="G49" s="28">
        <v>180000</v>
      </c>
      <c r="H49" s="29">
        <f t="shared" si="11"/>
        <v>0</v>
      </c>
      <c r="I49" s="31">
        <f t="shared" si="8"/>
        <v>100</v>
      </c>
      <c r="J49" s="28">
        <v>180000</v>
      </c>
      <c r="K49" s="29">
        <f t="shared" si="12"/>
        <v>0</v>
      </c>
      <c r="L49" s="31">
        <f t="shared" si="9"/>
        <v>100</v>
      </c>
      <c r="M49" s="29">
        <f t="shared" si="13"/>
        <v>-1370000</v>
      </c>
      <c r="N49" s="31">
        <f t="shared" si="15"/>
        <v>11.612903225806452</v>
      </c>
    </row>
    <row r="50" spans="1:14" ht="26.25">
      <c r="A50" s="12" t="s">
        <v>91</v>
      </c>
      <c r="B50" s="16" t="s">
        <v>92</v>
      </c>
      <c r="C50" s="28">
        <f>C52+C53</f>
        <v>22500000</v>
      </c>
      <c r="D50" s="28">
        <f>D52+D53+D51</f>
        <v>35300000</v>
      </c>
      <c r="E50" s="29">
        <f t="shared" si="10"/>
        <v>12800000</v>
      </c>
      <c r="F50" s="30">
        <f t="shared" si="14"/>
        <v>156.88888888888891</v>
      </c>
      <c r="G50" s="28">
        <f>G52+G53+G51</f>
        <v>35300000</v>
      </c>
      <c r="H50" s="29">
        <f t="shared" si="11"/>
        <v>0</v>
      </c>
      <c r="I50" s="31">
        <f t="shared" si="8"/>
        <v>100</v>
      </c>
      <c r="J50" s="28">
        <f>J52+J53+J51</f>
        <v>35300000</v>
      </c>
      <c r="K50" s="29">
        <f t="shared" si="12"/>
        <v>0</v>
      </c>
      <c r="L50" s="31">
        <f t="shared" si="9"/>
        <v>100</v>
      </c>
      <c r="M50" s="29">
        <f t="shared" si="13"/>
        <v>12800000</v>
      </c>
      <c r="N50" s="31">
        <f t="shared" si="15"/>
        <v>156.88888888888891</v>
      </c>
    </row>
    <row r="51" spans="1:14" ht="26.25">
      <c r="A51" s="12" t="s">
        <v>93</v>
      </c>
      <c r="B51" s="16" t="s">
        <v>94</v>
      </c>
      <c r="C51" s="28">
        <v>0</v>
      </c>
      <c r="D51" s="28">
        <v>300000</v>
      </c>
      <c r="E51" s="29">
        <f t="shared" si="10"/>
        <v>300000</v>
      </c>
      <c r="F51" s="30"/>
      <c r="G51" s="28">
        <v>300000</v>
      </c>
      <c r="H51" s="29">
        <f t="shared" si="11"/>
        <v>0</v>
      </c>
      <c r="I51" s="31">
        <f t="shared" si="8"/>
        <v>100</v>
      </c>
      <c r="J51" s="28">
        <v>300000</v>
      </c>
      <c r="K51" s="29">
        <f t="shared" si="12"/>
        <v>0</v>
      </c>
      <c r="L51" s="31">
        <f t="shared" si="9"/>
        <v>100</v>
      </c>
      <c r="M51" s="29">
        <f t="shared" si="13"/>
        <v>300000</v>
      </c>
      <c r="N51" s="31"/>
    </row>
    <row r="52" spans="1:14" ht="102">
      <c r="A52" s="12" t="s">
        <v>95</v>
      </c>
      <c r="B52" s="19" t="s">
        <v>96</v>
      </c>
      <c r="C52" s="28">
        <v>10000000</v>
      </c>
      <c r="D52" s="28">
        <v>10000000</v>
      </c>
      <c r="E52" s="29">
        <f t="shared" si="10"/>
        <v>0</v>
      </c>
      <c r="F52" s="30">
        <f t="shared" ref="F52:F64" si="16">D52/C52*100</f>
        <v>100</v>
      </c>
      <c r="G52" s="28">
        <v>10000000</v>
      </c>
      <c r="H52" s="29">
        <f t="shared" si="11"/>
        <v>0</v>
      </c>
      <c r="I52" s="31">
        <f t="shared" si="8"/>
        <v>100</v>
      </c>
      <c r="J52" s="28">
        <v>10000000</v>
      </c>
      <c r="K52" s="29">
        <f t="shared" si="12"/>
        <v>0</v>
      </c>
      <c r="L52" s="31">
        <f t="shared" si="9"/>
        <v>100</v>
      </c>
      <c r="M52" s="29">
        <f t="shared" si="13"/>
        <v>0</v>
      </c>
      <c r="N52" s="31">
        <f t="shared" ref="N52:N64" si="17">J52/C52*100</f>
        <v>100</v>
      </c>
    </row>
    <row r="53" spans="1:14" ht="51">
      <c r="A53" s="12" t="s">
        <v>97</v>
      </c>
      <c r="B53" s="19" t="s">
        <v>98</v>
      </c>
      <c r="C53" s="28">
        <v>12500000</v>
      </c>
      <c r="D53" s="28">
        <v>25000000</v>
      </c>
      <c r="E53" s="29">
        <f t="shared" si="10"/>
        <v>12500000</v>
      </c>
      <c r="F53" s="30">
        <f t="shared" si="16"/>
        <v>200</v>
      </c>
      <c r="G53" s="28">
        <v>25000000</v>
      </c>
      <c r="H53" s="29">
        <f t="shared" si="11"/>
        <v>0</v>
      </c>
      <c r="I53" s="31">
        <f t="shared" si="8"/>
        <v>100</v>
      </c>
      <c r="J53" s="28">
        <v>25000000</v>
      </c>
      <c r="K53" s="29">
        <f t="shared" si="12"/>
        <v>0</v>
      </c>
      <c r="L53" s="31">
        <f t="shared" si="9"/>
        <v>100</v>
      </c>
      <c r="M53" s="29">
        <f t="shared" si="13"/>
        <v>12500000</v>
      </c>
      <c r="N53" s="31">
        <f t="shared" si="17"/>
        <v>200</v>
      </c>
    </row>
    <row r="54" spans="1:14">
      <c r="A54" s="12" t="s">
        <v>99</v>
      </c>
      <c r="B54" s="16" t="s">
        <v>100</v>
      </c>
      <c r="C54" s="28">
        <f>C55+C56+C57+C58+C59+C60+C61+C62+C63+C64+C66+C68+C65+C67</f>
        <v>15191600</v>
      </c>
      <c r="D54" s="28">
        <f>D55+D56+D57+D58+D59+D60+D61+D62+D63+D64+D66+D68+D65+D67</f>
        <v>13154000</v>
      </c>
      <c r="E54" s="29">
        <f t="shared" si="10"/>
        <v>-2037600</v>
      </c>
      <c r="F54" s="30">
        <f t="shared" si="16"/>
        <v>86.587324574106745</v>
      </c>
      <c r="G54" s="28">
        <f>G55+G56+G57+G58+G59+G60+G61+G62+G63+G64+G66+G68+G65+G67</f>
        <v>13488000</v>
      </c>
      <c r="H54" s="29">
        <f t="shared" si="11"/>
        <v>334000</v>
      </c>
      <c r="I54" s="31">
        <f t="shared" si="8"/>
        <v>102.5391515888703</v>
      </c>
      <c r="J54" s="28">
        <f>J55+J56+J57+J58+J59+J60+J61+J62+J63+J64+J66+J68+J65+J67</f>
        <v>13769000</v>
      </c>
      <c r="K54" s="29">
        <f t="shared" si="12"/>
        <v>281000</v>
      </c>
      <c r="L54" s="31">
        <f t="shared" si="9"/>
        <v>102.08333333333333</v>
      </c>
      <c r="M54" s="29">
        <f t="shared" si="13"/>
        <v>-1422600</v>
      </c>
      <c r="N54" s="31">
        <f t="shared" si="17"/>
        <v>90.635614418494427</v>
      </c>
    </row>
    <row r="55" spans="1:14" ht="78.75" customHeight="1">
      <c r="A55" s="12" t="s">
        <v>101</v>
      </c>
      <c r="B55" s="17" t="s">
        <v>102</v>
      </c>
      <c r="C55" s="28">
        <v>600000</v>
      </c>
      <c r="D55" s="28">
        <v>600000</v>
      </c>
      <c r="E55" s="29">
        <f t="shared" si="10"/>
        <v>0</v>
      </c>
      <c r="F55" s="30">
        <f t="shared" si="16"/>
        <v>100</v>
      </c>
      <c r="G55" s="28">
        <v>600000</v>
      </c>
      <c r="H55" s="29">
        <f t="shared" si="11"/>
        <v>0</v>
      </c>
      <c r="I55" s="31">
        <f t="shared" si="8"/>
        <v>100</v>
      </c>
      <c r="J55" s="28">
        <v>600000</v>
      </c>
      <c r="K55" s="29">
        <f t="shared" si="12"/>
        <v>0</v>
      </c>
      <c r="L55" s="31">
        <f t="shared" si="9"/>
        <v>100</v>
      </c>
      <c r="M55" s="29">
        <f t="shared" si="13"/>
        <v>0</v>
      </c>
      <c r="N55" s="31">
        <f t="shared" si="17"/>
        <v>100</v>
      </c>
    </row>
    <row r="56" spans="1:14" ht="64.5">
      <c r="A56" s="12" t="s">
        <v>103</v>
      </c>
      <c r="B56" s="17" t="s">
        <v>104</v>
      </c>
      <c r="C56" s="28">
        <v>50000</v>
      </c>
      <c r="D56" s="28">
        <v>50000</v>
      </c>
      <c r="E56" s="29">
        <f t="shared" si="10"/>
        <v>0</v>
      </c>
      <c r="F56" s="30">
        <f t="shared" si="16"/>
        <v>100</v>
      </c>
      <c r="G56" s="28">
        <v>50000</v>
      </c>
      <c r="H56" s="29">
        <f t="shared" si="11"/>
        <v>0</v>
      </c>
      <c r="I56" s="31">
        <f t="shared" si="8"/>
        <v>100</v>
      </c>
      <c r="J56" s="28">
        <v>50000</v>
      </c>
      <c r="K56" s="29">
        <f t="shared" si="12"/>
        <v>0</v>
      </c>
      <c r="L56" s="31">
        <f t="shared" si="9"/>
        <v>100</v>
      </c>
      <c r="M56" s="29">
        <f t="shared" si="13"/>
        <v>0</v>
      </c>
      <c r="N56" s="31">
        <f t="shared" si="17"/>
        <v>100</v>
      </c>
    </row>
    <row r="57" spans="1:14" ht="64.5">
      <c r="A57" s="12" t="s">
        <v>105</v>
      </c>
      <c r="B57" s="17" t="s">
        <v>106</v>
      </c>
      <c r="C57" s="28">
        <v>800000</v>
      </c>
      <c r="D57" s="28">
        <v>800000</v>
      </c>
      <c r="E57" s="29">
        <f t="shared" si="10"/>
        <v>0</v>
      </c>
      <c r="F57" s="30">
        <f t="shared" si="16"/>
        <v>100</v>
      </c>
      <c r="G57" s="28">
        <v>800000</v>
      </c>
      <c r="H57" s="29">
        <f t="shared" si="11"/>
        <v>0</v>
      </c>
      <c r="I57" s="31">
        <f t="shared" si="8"/>
        <v>100</v>
      </c>
      <c r="J57" s="28">
        <v>800000</v>
      </c>
      <c r="K57" s="29">
        <f t="shared" si="12"/>
        <v>0</v>
      </c>
      <c r="L57" s="31">
        <f t="shared" si="9"/>
        <v>100</v>
      </c>
      <c r="M57" s="29">
        <f t="shared" si="13"/>
        <v>0</v>
      </c>
      <c r="N57" s="31">
        <f t="shared" si="17"/>
        <v>100</v>
      </c>
    </row>
    <row r="58" spans="1:14" ht="64.5">
      <c r="A58" s="12" t="s">
        <v>107</v>
      </c>
      <c r="B58" s="17" t="s">
        <v>108</v>
      </c>
      <c r="C58" s="28">
        <v>230000</v>
      </c>
      <c r="D58" s="28">
        <v>350000</v>
      </c>
      <c r="E58" s="29">
        <f t="shared" si="10"/>
        <v>120000</v>
      </c>
      <c r="F58" s="30">
        <f t="shared" si="16"/>
        <v>152.17391304347828</v>
      </c>
      <c r="G58" s="28">
        <v>400000</v>
      </c>
      <c r="H58" s="29">
        <f t="shared" si="11"/>
        <v>50000</v>
      </c>
      <c r="I58" s="31">
        <f t="shared" si="8"/>
        <v>114.28571428571428</v>
      </c>
      <c r="J58" s="28">
        <v>400000</v>
      </c>
      <c r="K58" s="29">
        <f t="shared" si="12"/>
        <v>0</v>
      </c>
      <c r="L58" s="31">
        <f t="shared" si="9"/>
        <v>100</v>
      </c>
      <c r="M58" s="29">
        <f t="shared" si="13"/>
        <v>170000</v>
      </c>
      <c r="N58" s="31">
        <f t="shared" si="17"/>
        <v>173.91304347826087</v>
      </c>
    </row>
    <row r="59" spans="1:14" ht="51.75">
      <c r="A59" s="12" t="s">
        <v>109</v>
      </c>
      <c r="B59" s="17" t="s">
        <v>110</v>
      </c>
      <c r="C59" s="28">
        <v>60000</v>
      </c>
      <c r="D59" s="28">
        <v>5000</v>
      </c>
      <c r="E59" s="29">
        <f t="shared" si="10"/>
        <v>-55000</v>
      </c>
      <c r="F59" s="30">
        <f t="shared" si="16"/>
        <v>8.3333333333333321</v>
      </c>
      <c r="G59" s="28">
        <v>5000</v>
      </c>
      <c r="H59" s="29">
        <f t="shared" si="11"/>
        <v>0</v>
      </c>
      <c r="I59" s="31">
        <f t="shared" si="8"/>
        <v>100</v>
      </c>
      <c r="J59" s="28">
        <v>5000</v>
      </c>
      <c r="K59" s="29">
        <f t="shared" si="12"/>
        <v>0</v>
      </c>
      <c r="L59" s="31">
        <f t="shared" si="9"/>
        <v>100</v>
      </c>
      <c r="M59" s="29">
        <f t="shared" si="13"/>
        <v>-55000</v>
      </c>
      <c r="N59" s="31">
        <f t="shared" si="17"/>
        <v>8.3333333333333321</v>
      </c>
    </row>
    <row r="60" spans="1:14" ht="39">
      <c r="A60" s="12" t="s">
        <v>111</v>
      </c>
      <c r="B60" s="17" t="s">
        <v>112</v>
      </c>
      <c r="C60" s="28">
        <v>170000</v>
      </c>
      <c r="D60" s="28">
        <v>150000</v>
      </c>
      <c r="E60" s="29">
        <f t="shared" si="10"/>
        <v>-20000</v>
      </c>
      <c r="F60" s="30">
        <f t="shared" si="16"/>
        <v>88.235294117647058</v>
      </c>
      <c r="G60" s="28">
        <v>170000</v>
      </c>
      <c r="H60" s="29">
        <f t="shared" si="11"/>
        <v>20000</v>
      </c>
      <c r="I60" s="31">
        <f t="shared" si="8"/>
        <v>113.33333333333333</v>
      </c>
      <c r="J60" s="28">
        <v>200000</v>
      </c>
      <c r="K60" s="29">
        <f t="shared" si="12"/>
        <v>30000</v>
      </c>
      <c r="L60" s="31">
        <f t="shared" si="9"/>
        <v>117.64705882352942</v>
      </c>
      <c r="M60" s="29">
        <f t="shared" si="13"/>
        <v>30000</v>
      </c>
      <c r="N60" s="31">
        <f t="shared" si="17"/>
        <v>117.64705882352942</v>
      </c>
    </row>
    <row r="61" spans="1:14" ht="39">
      <c r="A61" s="12" t="s">
        <v>113</v>
      </c>
      <c r="B61" s="17" t="s">
        <v>114</v>
      </c>
      <c r="C61" s="28">
        <v>2000000</v>
      </c>
      <c r="D61" s="28">
        <v>1465000</v>
      </c>
      <c r="E61" s="29">
        <f t="shared" si="10"/>
        <v>-535000</v>
      </c>
      <c r="F61" s="30">
        <f t="shared" si="16"/>
        <v>73.25</v>
      </c>
      <c r="G61" s="28">
        <v>1515000</v>
      </c>
      <c r="H61" s="29">
        <f t="shared" si="11"/>
        <v>50000</v>
      </c>
      <c r="I61" s="31">
        <f t="shared" si="8"/>
        <v>103.41296928327645</v>
      </c>
      <c r="J61" s="28">
        <v>1615000</v>
      </c>
      <c r="K61" s="29">
        <f t="shared" si="12"/>
        <v>100000</v>
      </c>
      <c r="L61" s="31">
        <f t="shared" si="9"/>
        <v>106.6006600660066</v>
      </c>
      <c r="M61" s="29">
        <f t="shared" si="13"/>
        <v>-385000</v>
      </c>
      <c r="N61" s="31">
        <f t="shared" si="17"/>
        <v>80.75</v>
      </c>
    </row>
    <row r="62" spans="1:14" ht="26.25">
      <c r="A62" s="12" t="s">
        <v>115</v>
      </c>
      <c r="B62" s="17" t="s">
        <v>116</v>
      </c>
      <c r="C62" s="28">
        <v>100000</v>
      </c>
      <c r="D62" s="28">
        <v>150000</v>
      </c>
      <c r="E62" s="29">
        <f t="shared" si="10"/>
        <v>50000</v>
      </c>
      <c r="F62" s="30">
        <f t="shared" si="16"/>
        <v>150</v>
      </c>
      <c r="G62" s="28">
        <v>120000</v>
      </c>
      <c r="H62" s="29">
        <f t="shared" si="11"/>
        <v>-30000</v>
      </c>
      <c r="I62" s="31">
        <f t="shared" si="8"/>
        <v>80</v>
      </c>
      <c r="J62" s="28">
        <v>120000</v>
      </c>
      <c r="K62" s="29">
        <f t="shared" si="12"/>
        <v>0</v>
      </c>
      <c r="L62" s="31">
        <f t="shared" si="9"/>
        <v>100</v>
      </c>
      <c r="M62" s="29">
        <f t="shared" si="13"/>
        <v>20000</v>
      </c>
      <c r="N62" s="31">
        <f t="shared" si="17"/>
        <v>120</v>
      </c>
    </row>
    <row r="63" spans="1:14" ht="56.25" customHeight="1">
      <c r="A63" s="12" t="s">
        <v>117</v>
      </c>
      <c r="B63" s="17" t="s">
        <v>118</v>
      </c>
      <c r="C63" s="28">
        <v>923100</v>
      </c>
      <c r="D63" s="28">
        <v>500000</v>
      </c>
      <c r="E63" s="29">
        <f t="shared" si="10"/>
        <v>-423100</v>
      </c>
      <c r="F63" s="30">
        <f t="shared" si="16"/>
        <v>54.165312533853317</v>
      </c>
      <c r="G63" s="28">
        <v>500000</v>
      </c>
      <c r="H63" s="29">
        <f t="shared" si="11"/>
        <v>0</v>
      </c>
      <c r="I63" s="31">
        <f t="shared" si="8"/>
        <v>100</v>
      </c>
      <c r="J63" s="28">
        <v>500000</v>
      </c>
      <c r="K63" s="29">
        <f t="shared" si="12"/>
        <v>0</v>
      </c>
      <c r="L63" s="31">
        <f t="shared" si="9"/>
        <v>100</v>
      </c>
      <c r="M63" s="29">
        <f t="shared" si="13"/>
        <v>-423100</v>
      </c>
      <c r="N63" s="31">
        <f t="shared" si="17"/>
        <v>54.165312533853317</v>
      </c>
    </row>
    <row r="64" spans="1:14" ht="64.5">
      <c r="A64" s="20" t="s">
        <v>119</v>
      </c>
      <c r="B64" s="17" t="s">
        <v>120</v>
      </c>
      <c r="C64" s="28">
        <v>620000</v>
      </c>
      <c r="D64" s="28">
        <v>660000</v>
      </c>
      <c r="E64" s="29">
        <f t="shared" si="10"/>
        <v>40000</v>
      </c>
      <c r="F64" s="30">
        <f t="shared" si="16"/>
        <v>106.45161290322579</v>
      </c>
      <c r="G64" s="28">
        <v>700000</v>
      </c>
      <c r="H64" s="29">
        <f t="shared" si="11"/>
        <v>40000</v>
      </c>
      <c r="I64" s="31">
        <f t="shared" si="8"/>
        <v>106.06060606060606</v>
      </c>
      <c r="J64" s="28">
        <v>750000</v>
      </c>
      <c r="K64" s="29">
        <f t="shared" si="12"/>
        <v>50000</v>
      </c>
      <c r="L64" s="31">
        <f t="shared" si="9"/>
        <v>107.14285714285714</v>
      </c>
      <c r="M64" s="29">
        <f t="shared" si="13"/>
        <v>130000</v>
      </c>
      <c r="N64" s="31">
        <f t="shared" si="17"/>
        <v>120.96774193548387</v>
      </c>
    </row>
    <row r="65" spans="1:14" ht="39">
      <c r="A65" s="12" t="s">
        <v>121</v>
      </c>
      <c r="B65" s="17" t="s">
        <v>122</v>
      </c>
      <c r="C65" s="28"/>
      <c r="D65" s="28">
        <v>150000</v>
      </c>
      <c r="E65" s="29">
        <f t="shared" si="10"/>
        <v>150000</v>
      </c>
      <c r="F65" s="30"/>
      <c r="G65" s="28">
        <v>150000</v>
      </c>
      <c r="H65" s="29">
        <f t="shared" si="11"/>
        <v>0</v>
      </c>
      <c r="I65" s="31">
        <f t="shared" si="8"/>
        <v>100</v>
      </c>
      <c r="J65" s="28">
        <v>150000</v>
      </c>
      <c r="K65" s="29">
        <f t="shared" si="12"/>
        <v>0</v>
      </c>
      <c r="L65" s="31">
        <f t="shared" si="9"/>
        <v>100</v>
      </c>
      <c r="M65" s="29">
        <f t="shared" si="13"/>
        <v>150000</v>
      </c>
      <c r="N65" s="31"/>
    </row>
    <row r="66" spans="1:14" ht="77.25">
      <c r="A66" s="12" t="s">
        <v>123</v>
      </c>
      <c r="B66" s="17" t="s">
        <v>124</v>
      </c>
      <c r="C66" s="28">
        <v>1000000</v>
      </c>
      <c r="D66" s="28">
        <v>1000000</v>
      </c>
      <c r="E66" s="29">
        <f t="shared" si="10"/>
        <v>0</v>
      </c>
      <c r="F66" s="30">
        <f>D66/C66*100</f>
        <v>100</v>
      </c>
      <c r="G66" s="28">
        <v>1150000</v>
      </c>
      <c r="H66" s="29">
        <f t="shared" si="11"/>
        <v>150000</v>
      </c>
      <c r="I66" s="31">
        <f t="shared" si="8"/>
        <v>114.99999999999999</v>
      </c>
      <c r="J66" s="28">
        <v>1200000</v>
      </c>
      <c r="K66" s="29">
        <f t="shared" si="12"/>
        <v>50000</v>
      </c>
      <c r="L66" s="31">
        <f t="shared" si="9"/>
        <v>104.34782608695652</v>
      </c>
      <c r="M66" s="29">
        <f t="shared" si="13"/>
        <v>200000</v>
      </c>
      <c r="N66" s="31">
        <f>J66/C66*100</f>
        <v>120</v>
      </c>
    </row>
    <row r="67" spans="1:14" ht="39">
      <c r="A67" s="12" t="s">
        <v>125</v>
      </c>
      <c r="B67" s="17" t="s">
        <v>126</v>
      </c>
      <c r="C67" s="28"/>
      <c r="D67" s="28">
        <v>560000</v>
      </c>
      <c r="E67" s="29">
        <f t="shared" si="10"/>
        <v>560000</v>
      </c>
      <c r="F67" s="30"/>
      <c r="G67" s="28">
        <v>560000</v>
      </c>
      <c r="H67" s="29">
        <f t="shared" si="11"/>
        <v>0</v>
      </c>
      <c r="I67" s="31">
        <f t="shared" si="8"/>
        <v>100</v>
      </c>
      <c r="J67" s="28">
        <v>560000</v>
      </c>
      <c r="K67" s="29">
        <f t="shared" si="12"/>
        <v>0</v>
      </c>
      <c r="L67" s="31">
        <f t="shared" si="9"/>
        <v>100</v>
      </c>
      <c r="M67" s="29">
        <f t="shared" si="13"/>
        <v>560000</v>
      </c>
      <c r="N67" s="31"/>
    </row>
    <row r="68" spans="1:14" ht="39">
      <c r="A68" s="12" t="s">
        <v>127</v>
      </c>
      <c r="B68" s="17" t="s">
        <v>128</v>
      </c>
      <c r="C68" s="28">
        <v>8638500</v>
      </c>
      <c r="D68" s="28">
        <v>6714000</v>
      </c>
      <c r="E68" s="29">
        <f t="shared" si="10"/>
        <v>-1924500</v>
      </c>
      <c r="F68" s="30">
        <f t="shared" ref="F68:F74" si="18">D68/C68*100</f>
        <v>77.721826706025354</v>
      </c>
      <c r="G68" s="28">
        <v>6768000</v>
      </c>
      <c r="H68" s="29">
        <f t="shared" si="11"/>
        <v>54000</v>
      </c>
      <c r="I68" s="31">
        <f t="shared" si="8"/>
        <v>100.80428954423593</v>
      </c>
      <c r="J68" s="28">
        <v>6819000</v>
      </c>
      <c r="K68" s="29">
        <f t="shared" si="12"/>
        <v>51000</v>
      </c>
      <c r="L68" s="31">
        <f t="shared" si="9"/>
        <v>100.75354609929077</v>
      </c>
      <c r="M68" s="29">
        <f t="shared" si="13"/>
        <v>-1819500</v>
      </c>
      <c r="N68" s="31">
        <f t="shared" ref="N68:N74" si="19">J68/C68*100</f>
        <v>78.937315506164268</v>
      </c>
    </row>
    <row r="69" spans="1:14">
      <c r="A69" s="9" t="s">
        <v>129</v>
      </c>
      <c r="B69" s="11" t="s">
        <v>130</v>
      </c>
      <c r="C69" s="24">
        <f>C70+C71+C72+C73</f>
        <v>3588048200</v>
      </c>
      <c r="D69" s="24">
        <f>D70+D71+D72+D73</f>
        <v>3511442100</v>
      </c>
      <c r="E69" s="25">
        <f t="shared" si="10"/>
        <v>-76606100</v>
      </c>
      <c r="F69" s="26">
        <f t="shared" si="18"/>
        <v>97.864964578792453</v>
      </c>
      <c r="G69" s="24">
        <f>G70+G71+G72+G73</f>
        <v>3450169600</v>
      </c>
      <c r="H69" s="25">
        <f t="shared" si="11"/>
        <v>-61272500</v>
      </c>
      <c r="I69" s="27">
        <f t="shared" si="8"/>
        <v>98.255061645470391</v>
      </c>
      <c r="J69" s="24">
        <f>J70+J71+J72+J73</f>
        <v>3634208300</v>
      </c>
      <c r="K69" s="25">
        <f t="shared" si="12"/>
        <v>184038700</v>
      </c>
      <c r="L69" s="27">
        <f t="shared" si="9"/>
        <v>105.33419284663572</v>
      </c>
      <c r="M69" s="25">
        <f t="shared" si="13"/>
        <v>46160100</v>
      </c>
      <c r="N69" s="27">
        <f t="shared" si="19"/>
        <v>101.28649609556528</v>
      </c>
    </row>
    <row r="70" spans="1:14" ht="26.25">
      <c r="A70" s="12" t="s">
        <v>131</v>
      </c>
      <c r="B70" s="17" t="s">
        <v>132</v>
      </c>
      <c r="C70" s="28">
        <v>147193200</v>
      </c>
      <c r="D70" s="28">
        <v>0</v>
      </c>
      <c r="E70" s="29">
        <f t="shared" si="10"/>
        <v>-147193200</v>
      </c>
      <c r="F70" s="30">
        <f t="shared" si="18"/>
        <v>0</v>
      </c>
      <c r="G70" s="28"/>
      <c r="H70" s="29">
        <f t="shared" si="11"/>
        <v>0</v>
      </c>
      <c r="I70" s="31"/>
      <c r="J70" s="28"/>
      <c r="K70" s="29">
        <f t="shared" si="12"/>
        <v>0</v>
      </c>
      <c r="L70" s="31"/>
      <c r="M70" s="29">
        <f t="shared" si="13"/>
        <v>-147193200</v>
      </c>
      <c r="N70" s="31">
        <f t="shared" si="19"/>
        <v>0</v>
      </c>
    </row>
    <row r="71" spans="1:14" ht="27.75" customHeight="1">
      <c r="A71" s="12" t="s">
        <v>133</v>
      </c>
      <c r="B71" s="17" t="s">
        <v>134</v>
      </c>
      <c r="C71" s="28">
        <v>1087797600</v>
      </c>
      <c r="D71" s="28">
        <v>684818600</v>
      </c>
      <c r="E71" s="29">
        <f t="shared" si="10"/>
        <v>-402979000</v>
      </c>
      <c r="F71" s="30">
        <f t="shared" si="18"/>
        <v>62.954597436140688</v>
      </c>
      <c r="G71" s="28">
        <v>461047700</v>
      </c>
      <c r="H71" s="29">
        <f t="shared" si="11"/>
        <v>-223770900</v>
      </c>
      <c r="I71" s="31">
        <f>G71/D71*100</f>
        <v>67.324062167703971</v>
      </c>
      <c r="J71" s="28">
        <v>386394200</v>
      </c>
      <c r="K71" s="29">
        <f t="shared" si="12"/>
        <v>-74653500</v>
      </c>
      <c r="L71" s="31">
        <f>J71/G71*100</f>
        <v>83.807857625143782</v>
      </c>
      <c r="M71" s="29">
        <f t="shared" si="13"/>
        <v>-701403400</v>
      </c>
      <c r="N71" s="31">
        <f t="shared" si="19"/>
        <v>35.520780704057451</v>
      </c>
    </row>
    <row r="72" spans="1:14" ht="26.25">
      <c r="A72" s="12" t="s">
        <v>135</v>
      </c>
      <c r="B72" s="17" t="s">
        <v>136</v>
      </c>
      <c r="C72" s="28">
        <v>2349502700</v>
      </c>
      <c r="D72" s="28">
        <v>2824510500</v>
      </c>
      <c r="E72" s="29">
        <f t="shared" ref="E72:E74" si="20">D72-C72</f>
        <v>475007800</v>
      </c>
      <c r="F72" s="30">
        <f t="shared" si="18"/>
        <v>120.21737621327271</v>
      </c>
      <c r="G72" s="28">
        <v>2987260500</v>
      </c>
      <c r="H72" s="29">
        <f t="shared" ref="H72:H74" si="21">G72-D72</f>
        <v>162750000</v>
      </c>
      <c r="I72" s="31">
        <f>G72/D72*100</f>
        <v>105.76206036408786</v>
      </c>
      <c r="J72" s="28">
        <v>3246057700</v>
      </c>
      <c r="K72" s="29">
        <f t="shared" ref="K72:K74" si="22">J72-G72</f>
        <v>258797200</v>
      </c>
      <c r="L72" s="31">
        <f>J72/G72*100</f>
        <v>108.66336230134598</v>
      </c>
      <c r="M72" s="29">
        <f t="shared" si="13"/>
        <v>896555000</v>
      </c>
      <c r="N72" s="31">
        <f t="shared" si="19"/>
        <v>138.15935176409883</v>
      </c>
    </row>
    <row r="73" spans="1:14">
      <c r="A73" s="12" t="s">
        <v>137</v>
      </c>
      <c r="B73" s="17" t="s">
        <v>138</v>
      </c>
      <c r="C73" s="28">
        <v>3554700</v>
      </c>
      <c r="D73" s="28">
        <v>2113000</v>
      </c>
      <c r="E73" s="29">
        <f t="shared" si="20"/>
        <v>-1441700</v>
      </c>
      <c r="F73" s="30">
        <f t="shared" si="18"/>
        <v>59.442428334317945</v>
      </c>
      <c r="G73" s="28">
        <v>1861400</v>
      </c>
      <c r="H73" s="29">
        <f t="shared" si="21"/>
        <v>-251600</v>
      </c>
      <c r="I73" s="31">
        <f>G73/D73*100</f>
        <v>88.092759110269753</v>
      </c>
      <c r="J73" s="28">
        <v>1756400</v>
      </c>
      <c r="K73" s="29">
        <f t="shared" si="22"/>
        <v>-105000</v>
      </c>
      <c r="L73" s="31">
        <f>J73/G73*100</f>
        <v>94.359084560008597</v>
      </c>
      <c r="M73" s="29">
        <f t="shared" si="13"/>
        <v>-1798300</v>
      </c>
      <c r="N73" s="31">
        <f t="shared" si="19"/>
        <v>49.410639435114071</v>
      </c>
    </row>
    <row r="74" spans="1:14">
      <c r="A74" s="9" t="s">
        <v>139</v>
      </c>
      <c r="B74" s="10" t="s">
        <v>140</v>
      </c>
      <c r="C74" s="24">
        <f>C8+C69</f>
        <v>6372180700</v>
      </c>
      <c r="D74" s="24">
        <f>D8+D69</f>
        <v>6352407400</v>
      </c>
      <c r="E74" s="25">
        <f t="shared" si="20"/>
        <v>-19773300</v>
      </c>
      <c r="F74" s="26">
        <f t="shared" si="18"/>
        <v>99.689693357252096</v>
      </c>
      <c r="G74" s="24">
        <f>G8+G69</f>
        <v>6373663200</v>
      </c>
      <c r="H74" s="25">
        <f t="shared" si="21"/>
        <v>21255800</v>
      </c>
      <c r="I74" s="27">
        <f>G74/D74*100</f>
        <v>100.33461015110585</v>
      </c>
      <c r="J74" s="24">
        <f>J8+J69</f>
        <v>6611940000</v>
      </c>
      <c r="K74" s="25">
        <f t="shared" si="22"/>
        <v>238276800</v>
      </c>
      <c r="L74" s="27">
        <f>J74/G74*100</f>
        <v>103.73845922702662</v>
      </c>
      <c r="M74" s="25">
        <f t="shared" si="13"/>
        <v>239759300</v>
      </c>
      <c r="N74" s="27">
        <f t="shared" si="19"/>
        <v>103.76259417753172</v>
      </c>
    </row>
  </sheetData>
  <mergeCells count="11">
    <mergeCell ref="A3:N3"/>
    <mergeCell ref="M5:N5"/>
    <mergeCell ref="A5:A6"/>
    <mergeCell ref="B5:B6"/>
    <mergeCell ref="C5:C6"/>
    <mergeCell ref="D5:D6"/>
    <mergeCell ref="E5:F5"/>
    <mergeCell ref="G5:G6"/>
    <mergeCell ref="H5:I5"/>
    <mergeCell ref="J5:J6"/>
    <mergeCell ref="K5:L5"/>
  </mergeCells>
  <pageMargins left="0.78740157480314965" right="0.78740157480314965" top="1.1811023622047245" bottom="0.39370078740157483" header="0.31496062992125984" footer="0.31496062992125984"/>
  <pageSetup paperSize="9" scale="69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2014-12-11T08:40:49Z</dcterms:modified>
</cp:coreProperties>
</file>