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340" windowWidth="19320" windowHeight="648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муниципальные!$A$4:$X$21</definedName>
    <definedName name="_xlnm.Print_Titles" localSheetId="0">муниципальные!$2:$3</definedName>
    <definedName name="_xlnm.Print_Area" localSheetId="0">муниципальные!$A$1:$AA$21</definedName>
  </definedNames>
  <calcPr calcId="125725"/>
</workbook>
</file>

<file path=xl/calcChain.xml><?xml version="1.0" encoding="utf-8"?>
<calcChain xmlns="http://schemas.openxmlformats.org/spreadsheetml/2006/main">
  <c r="G10" i="33"/>
  <c r="H10"/>
  <c r="G7"/>
  <c r="H7"/>
  <c r="G18" l="1"/>
  <c r="G6" s="1"/>
  <c r="H18"/>
  <c r="H6" s="1"/>
  <c r="F8" l="1"/>
  <c r="F9"/>
  <c r="F11"/>
  <c r="F12"/>
  <c r="F14"/>
  <c r="F15"/>
  <c r="F16"/>
  <c r="F19"/>
  <c r="F20"/>
  <c r="F21"/>
  <c r="F7" l="1"/>
  <c r="F10"/>
  <c r="F18"/>
  <c r="F6" l="1"/>
  <c r="X21"/>
  <c r="X20"/>
  <c r="X19"/>
  <c r="V17"/>
  <c r="X17"/>
  <c r="X16"/>
  <c r="X15"/>
  <c r="X14"/>
  <c r="X13"/>
  <c r="X12"/>
  <c r="X11"/>
  <c r="X9"/>
  <c r="V8"/>
  <c r="X8"/>
  <c r="N18"/>
  <c r="O18"/>
  <c r="P16"/>
  <c r="P17"/>
  <c r="P19"/>
  <c r="P20"/>
  <c r="P21"/>
  <c r="O10"/>
  <c r="P9"/>
  <c r="P11"/>
  <c r="P12"/>
  <c r="M12" s="1"/>
  <c r="P13"/>
  <c r="M13" s="1"/>
  <c r="P14"/>
  <c r="M14" s="1"/>
  <c r="P15"/>
  <c r="M15" s="1"/>
  <c r="P8"/>
  <c r="Q15"/>
  <c r="Y15" s="1"/>
  <c r="I15"/>
  <c r="Q13"/>
  <c r="Y13" s="1"/>
  <c r="Q14"/>
  <c r="Y14" s="1"/>
  <c r="I13"/>
  <c r="I14"/>
  <c r="N10"/>
  <c r="N7"/>
  <c r="O7"/>
  <c r="U15" l="1"/>
  <c r="P7"/>
  <c r="N6"/>
  <c r="O6"/>
  <c r="U14"/>
  <c r="U13"/>
  <c r="P10"/>
  <c r="P18"/>
  <c r="M8"/>
  <c r="M9"/>
  <c r="M11"/>
  <c r="M16"/>
  <c r="M17"/>
  <c r="M19"/>
  <c r="M20"/>
  <c r="M21"/>
  <c r="P6" l="1"/>
  <c r="M18"/>
  <c r="M10"/>
  <c r="M7"/>
  <c r="M6" l="1"/>
  <c r="R18" l="1"/>
  <c r="S18"/>
  <c r="T18"/>
  <c r="R10"/>
  <c r="S10"/>
  <c r="T10"/>
  <c r="R7"/>
  <c r="S7"/>
  <c r="T7"/>
  <c r="S6" l="1"/>
  <c r="T6"/>
  <c r="R6"/>
  <c r="E18" l="1"/>
  <c r="J18"/>
  <c r="K18"/>
  <c r="L18"/>
  <c r="X18" s="1"/>
  <c r="D18"/>
  <c r="E10"/>
  <c r="J10"/>
  <c r="V10" s="1"/>
  <c r="K10"/>
  <c r="L10"/>
  <c r="X10" s="1"/>
  <c r="D10"/>
  <c r="I12"/>
  <c r="I16"/>
  <c r="I17"/>
  <c r="I11"/>
  <c r="I10" l="1"/>
  <c r="E7"/>
  <c r="J7"/>
  <c r="K7"/>
  <c r="K6" s="1"/>
  <c r="L7"/>
  <c r="D7"/>
  <c r="D6" s="1"/>
  <c r="E6" l="1"/>
  <c r="L6"/>
  <c r="X6" s="1"/>
  <c r="X7"/>
  <c r="J6"/>
  <c r="V6" s="1"/>
  <c r="V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Q16" i="33" l="1"/>
  <c r="U16" l="1"/>
  <c r="Q11" l="1"/>
  <c r="Q9"/>
  <c r="Y9" s="1"/>
  <c r="I9"/>
  <c r="U11" l="1"/>
  <c r="U9"/>
  <c r="Q12" l="1"/>
  <c r="Q17"/>
  <c r="Q19"/>
  <c r="Y19" s="1"/>
  <c r="Q20"/>
  <c r="Y20" s="1"/>
  <c r="Q21"/>
  <c r="Y21" s="1"/>
  <c r="I19"/>
  <c r="I20"/>
  <c r="I21"/>
  <c r="Q8"/>
  <c r="Y8" s="1"/>
  <c r="I8"/>
  <c r="I7" s="1"/>
  <c r="U12" l="1"/>
  <c r="U17"/>
  <c r="Y17"/>
  <c r="Q7"/>
  <c r="Y7" s="1"/>
  <c r="U8"/>
  <c r="U21"/>
  <c r="U19"/>
  <c r="U20"/>
  <c r="Q10"/>
  <c r="Y10" s="1"/>
  <c r="Q18"/>
  <c r="Y18" s="1"/>
  <c r="I18"/>
  <c r="I6" s="1"/>
  <c r="U7" l="1"/>
  <c r="U18"/>
  <c r="Q6"/>
  <c r="Y6" s="1"/>
  <c r="U10"/>
  <c r="U6" l="1"/>
</calcChain>
</file>

<file path=xl/sharedStrings.xml><?xml version="1.0" encoding="utf-8"?>
<sst xmlns="http://schemas.openxmlformats.org/spreadsheetml/2006/main" count="102" uniqueCount="69">
  <si>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</si>
  <si>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</si>
  <si>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</si>
  <si>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</si>
  <si>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</si>
  <si>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</si>
  <si>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</si>
  <si>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</si>
  <si>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1.1</t>
  </si>
  <si>
    <t>1.2</t>
  </si>
  <si>
    <t>КК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</si>
  <si>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</si>
  <si>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</si>
  <si>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</si>
  <si>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</si>
  <si>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</si>
  <si>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</si>
  <si>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</si>
  <si>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Всего</t>
  </si>
  <si>
    <t>окружной бюджет</t>
  </si>
  <si>
    <t>местный бюджет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</si>
  <si>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</si>
  <si>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</si>
  <si>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</si>
  <si>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</si>
  <si>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</si>
  <si>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</si>
  <si>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</si>
  <si>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</si>
  <si>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</si>
  <si>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</si>
  <si>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</si>
  <si>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</si>
  <si>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</si>
  <si>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</si>
  <si>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</si>
  <si>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</si>
  <si>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</si>
  <si>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</si>
  <si>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</si>
  <si>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</si>
  <si>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</si>
  <si>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</si>
  <si>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</si>
  <si>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</si>
  <si>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</si>
  <si>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</si>
  <si>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</si>
  <si>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</si>
  <si>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</si>
  <si>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</si>
  <si>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</si>
  <si>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</si>
  <si>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</si>
  <si>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</si>
  <si>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Приобретение и монтаж волокно-оптической линии передач для установки комплексов фото, видео фиксации, нарушений правил дорожного движения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</si>
  <si>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</si>
  <si>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9.2.6</t>
  </si>
  <si>
    <t>9.2.7</t>
  </si>
  <si>
    <t>9.2.8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</si>
  <si>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</si>
  <si>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</si>
  <si>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</si>
  <si>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% исполнения  к финансированию (окружной б-т)</t>
  </si>
  <si>
    <t>1 полугодие</t>
  </si>
  <si>
    <t>Администрация города Нефтеюганска</t>
  </si>
  <si>
    <t>% исполнения  к плану 1 полугодия</t>
  </si>
  <si>
    <t>Кассовый расход на 01.05.2016  (рублей)</t>
  </si>
  <si>
    <t>Профинансировано  на 01.05.2016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</si>
</sst>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0" fillId="0" borderId="6" xfId="0" applyFill="1" applyBorder="1" applyAlignment="1"/>
    <xf numFmtId="0" fontId="3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57"/>
  <sheetViews>
    <sheetView tabSelected="1" zoomScale="70" zoomScaleNormal="70" zoomScaleSheetLayoutView="70" workbookViewId="0">
      <pane ySplit="3" topLeftCell="A4" activePane="bottomLeft" state="frozen"/>
      <selection pane="bottomLeft" activeCell="A22" sqref="A22:Y70"/>
    </sheetView>
  </sheetViews>
  <sheetFormatPr defaultColWidth="9.140625" defaultRowHeight="18.75"/>
  <cols>
    <col min="1" max="1" width="10.140625" style="16" customWidth="1"/>
    <col min="2" max="2" width="54.85546875" style="12" customWidth="1"/>
    <col min="3" max="3" width="13.140625" style="12" customWidth="1"/>
    <col min="4" max="5" width="23.28515625" style="12" hidden="1" customWidth="1"/>
    <col min="6" max="6" width="23.28515625" style="12" customWidth="1"/>
    <col min="7" max="8" width="23.28515625" style="12" hidden="1" customWidth="1"/>
    <col min="9" max="9" width="23.28515625" style="12" customWidth="1"/>
    <col min="10" max="10" width="21.5703125" style="12" customWidth="1"/>
    <col min="11" max="11" width="19.28515625" style="12" customWidth="1"/>
    <col min="12" max="12" width="22.28515625" style="12" customWidth="1"/>
    <col min="13" max="13" width="22.85546875" style="12" customWidth="1"/>
    <col min="14" max="14" width="22.28515625" style="12" customWidth="1"/>
    <col min="15" max="15" width="19.85546875" style="12" customWidth="1"/>
    <col min="16" max="16" width="21.28515625" style="12" customWidth="1"/>
    <col min="17" max="17" width="22" style="14" customWidth="1"/>
    <col min="18" max="18" width="20" style="14" customWidth="1"/>
    <col min="19" max="19" width="17.140625" style="14" customWidth="1"/>
    <col min="20" max="20" width="21" style="14" customWidth="1"/>
    <col min="21" max="21" width="13.28515625" style="15" customWidth="1"/>
    <col min="22" max="22" width="13.7109375" style="15" customWidth="1"/>
    <col min="23" max="23" width="13.28515625" style="15" customWidth="1"/>
    <col min="24" max="24" width="12.42578125" style="15" customWidth="1"/>
    <col min="25" max="25" width="15.42578125" style="15" hidden="1" customWidth="1"/>
    <col min="26" max="26" width="21.85546875" style="12" customWidth="1"/>
    <col min="27" max="27" width="29.7109375" style="12" hidden="1" customWidth="1"/>
    <col min="28" max="16384" width="9.140625" style="12"/>
  </cols>
  <sheetData>
    <row r="1" spans="1:27" s="9" customFormat="1" ht="62.25" customHeight="1">
      <c r="A1" s="50" t="s">
        <v>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38"/>
    </row>
    <row r="2" spans="1:27" s="10" customFormat="1" ht="25.5" customHeight="1">
      <c r="A2" s="52" t="s">
        <v>0</v>
      </c>
      <c r="B2" s="5" t="s">
        <v>1</v>
      </c>
      <c r="C2" s="53" t="s">
        <v>13</v>
      </c>
      <c r="D2" s="59" t="s">
        <v>46</v>
      </c>
      <c r="E2" s="59" t="s">
        <v>47</v>
      </c>
      <c r="F2" s="59" t="s">
        <v>64</v>
      </c>
      <c r="G2" s="59" t="s">
        <v>48</v>
      </c>
      <c r="H2" s="59" t="s">
        <v>49</v>
      </c>
      <c r="I2" s="54" t="s">
        <v>45</v>
      </c>
      <c r="J2" s="54"/>
      <c r="K2" s="54"/>
      <c r="L2" s="54"/>
      <c r="M2" s="55" t="s">
        <v>68</v>
      </c>
      <c r="N2" s="55"/>
      <c r="O2" s="55"/>
      <c r="P2" s="55"/>
      <c r="Q2" s="55" t="s">
        <v>67</v>
      </c>
      <c r="R2" s="55"/>
      <c r="S2" s="55"/>
      <c r="T2" s="55"/>
      <c r="U2" s="56" t="s">
        <v>33</v>
      </c>
      <c r="V2" s="57"/>
      <c r="W2" s="57"/>
      <c r="X2" s="58"/>
      <c r="Y2" s="45" t="s">
        <v>66</v>
      </c>
      <c r="Z2" s="45" t="s">
        <v>63</v>
      </c>
      <c r="AA2" s="65" t="s">
        <v>34</v>
      </c>
    </row>
    <row r="3" spans="1:27" s="10" customFormat="1" ht="70.5" customHeight="1">
      <c r="A3" s="52"/>
      <c r="B3" s="40" t="s">
        <v>2</v>
      </c>
      <c r="C3" s="53"/>
      <c r="D3" s="60"/>
      <c r="E3" s="60"/>
      <c r="F3" s="60"/>
      <c r="G3" s="60"/>
      <c r="H3" s="60"/>
      <c r="I3" s="41" t="s">
        <v>18</v>
      </c>
      <c r="J3" s="41" t="s">
        <v>19</v>
      </c>
      <c r="K3" s="41" t="s">
        <v>50</v>
      </c>
      <c r="L3" s="41" t="s">
        <v>20</v>
      </c>
      <c r="M3" s="41" t="s">
        <v>18</v>
      </c>
      <c r="N3" s="44" t="s">
        <v>19</v>
      </c>
      <c r="O3" s="44" t="s">
        <v>50</v>
      </c>
      <c r="P3" s="41" t="s">
        <v>20</v>
      </c>
      <c r="Q3" s="41" t="s">
        <v>18</v>
      </c>
      <c r="R3" s="41" t="s">
        <v>19</v>
      </c>
      <c r="S3" s="41" t="s">
        <v>50</v>
      </c>
      <c r="T3" s="41" t="s">
        <v>20</v>
      </c>
      <c r="U3" s="6" t="s">
        <v>18</v>
      </c>
      <c r="V3" s="6" t="s">
        <v>19</v>
      </c>
      <c r="W3" s="6" t="s">
        <v>50</v>
      </c>
      <c r="X3" s="6" t="s">
        <v>20</v>
      </c>
      <c r="Y3" s="46"/>
      <c r="Z3" s="46"/>
      <c r="AA3" s="66"/>
    </row>
    <row r="4" spans="1:27" s="10" customFormat="1" ht="21.75" customHeight="1">
      <c r="A4" s="39" t="s">
        <v>7</v>
      </c>
      <c r="B4" s="7">
        <v>2</v>
      </c>
      <c r="C4" s="8">
        <v>3</v>
      </c>
      <c r="D4" s="8">
        <v>4</v>
      </c>
      <c r="E4" s="8">
        <v>5</v>
      </c>
      <c r="F4" s="8">
        <v>4</v>
      </c>
      <c r="G4" s="8">
        <v>6</v>
      </c>
      <c r="H4" s="8">
        <v>7</v>
      </c>
      <c r="I4" s="8">
        <v>5</v>
      </c>
      <c r="J4" s="7">
        <v>6</v>
      </c>
      <c r="K4" s="7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</row>
    <row r="5" spans="1:27" s="10" customFormat="1" ht="28.5" customHeight="1">
      <c r="A5" s="63" t="s">
        <v>65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47"/>
      <c r="AA5" s="48"/>
    </row>
    <row r="6" spans="1:27" s="10" customFormat="1" ht="113.25" customHeight="1">
      <c r="A6" s="1" t="s">
        <v>22</v>
      </c>
      <c r="B6" s="49" t="s">
        <v>11</v>
      </c>
      <c r="C6" s="49"/>
      <c r="D6" s="4">
        <f t="shared" ref="D6:T6" si="0">D7+D10+D18</f>
        <v>2382422</v>
      </c>
      <c r="E6" s="4">
        <f t="shared" si="0"/>
        <v>2629100</v>
      </c>
      <c r="F6" s="4">
        <f t="shared" si="0"/>
        <v>4394465</v>
      </c>
      <c r="G6" s="4">
        <f t="shared" si="0"/>
        <v>2730162</v>
      </c>
      <c r="H6" s="4">
        <f t="shared" si="0"/>
        <v>1695300</v>
      </c>
      <c r="I6" s="4">
        <f t="shared" si="0"/>
        <v>9814365</v>
      </c>
      <c r="J6" s="4">
        <f t="shared" si="0"/>
        <v>135000</v>
      </c>
      <c r="K6" s="4">
        <f t="shared" si="0"/>
        <v>0</v>
      </c>
      <c r="L6" s="4">
        <f t="shared" si="0"/>
        <v>9679365</v>
      </c>
      <c r="M6" s="4">
        <f t="shared" si="0"/>
        <v>838874.1399999999</v>
      </c>
      <c r="N6" s="4">
        <f t="shared" si="0"/>
        <v>135000</v>
      </c>
      <c r="O6" s="4">
        <f t="shared" si="0"/>
        <v>0</v>
      </c>
      <c r="P6" s="4">
        <f t="shared" si="0"/>
        <v>703874.1399999999</v>
      </c>
      <c r="Q6" s="4">
        <f t="shared" si="0"/>
        <v>703874.1399999999</v>
      </c>
      <c r="R6" s="4">
        <f t="shared" si="0"/>
        <v>0</v>
      </c>
      <c r="S6" s="4">
        <f t="shared" si="0"/>
        <v>0</v>
      </c>
      <c r="T6" s="4">
        <f t="shared" si="0"/>
        <v>703874.1399999999</v>
      </c>
      <c r="U6" s="2">
        <f t="shared" ref="U6:U9" si="1">Q6/I6*100</f>
        <v>7.1718765299639857</v>
      </c>
      <c r="V6" s="2">
        <f t="shared" ref="V6:V17" si="2">R6/J6*100</f>
        <v>0</v>
      </c>
      <c r="W6" s="2"/>
      <c r="X6" s="2">
        <f t="shared" ref="X6:X21" si="3">T6/L6*100</f>
        <v>7.2719040970146285</v>
      </c>
      <c r="Y6" s="2">
        <f t="shared" ref="Y6:Y7" si="4">Q6/F6*100</f>
        <v>16.017288566412518</v>
      </c>
      <c r="Z6" s="30"/>
      <c r="AA6" s="36"/>
    </row>
    <row r="7" spans="1:27" s="11" customFormat="1" ht="48" customHeight="1">
      <c r="A7" s="1" t="s">
        <v>23</v>
      </c>
      <c r="B7" s="37" t="s">
        <v>15</v>
      </c>
      <c r="C7" s="3"/>
      <c r="D7" s="4">
        <f>SUM(D8:D9)</f>
        <v>728100</v>
      </c>
      <c r="E7" s="4">
        <f t="shared" ref="E7:T7" si="5">SUM(E8:E9)</f>
        <v>1188600</v>
      </c>
      <c r="F7" s="4">
        <f t="shared" si="5"/>
        <v>1916700</v>
      </c>
      <c r="G7" s="4">
        <f t="shared" si="5"/>
        <v>1092100</v>
      </c>
      <c r="H7" s="4">
        <f t="shared" si="5"/>
        <v>1552800</v>
      </c>
      <c r="I7" s="4">
        <f t="shared" si="5"/>
        <v>4561600</v>
      </c>
      <c r="J7" s="4">
        <f t="shared" si="5"/>
        <v>135000</v>
      </c>
      <c r="K7" s="4">
        <f t="shared" si="5"/>
        <v>0</v>
      </c>
      <c r="L7" s="4">
        <f t="shared" si="5"/>
        <v>4426600</v>
      </c>
      <c r="M7" s="4">
        <f t="shared" si="5"/>
        <v>234506.18</v>
      </c>
      <c r="N7" s="4">
        <f t="shared" si="5"/>
        <v>135000</v>
      </c>
      <c r="O7" s="4">
        <f t="shared" si="5"/>
        <v>0</v>
      </c>
      <c r="P7" s="4">
        <f t="shared" si="5"/>
        <v>99506.18</v>
      </c>
      <c r="Q7" s="4">
        <f t="shared" si="5"/>
        <v>99506.18</v>
      </c>
      <c r="R7" s="4">
        <f t="shared" si="5"/>
        <v>0</v>
      </c>
      <c r="S7" s="4">
        <f t="shared" si="5"/>
        <v>0</v>
      </c>
      <c r="T7" s="4">
        <f t="shared" si="5"/>
        <v>99506.18</v>
      </c>
      <c r="U7" s="2">
        <f t="shared" si="1"/>
        <v>2.1813876709926339</v>
      </c>
      <c r="V7" s="2">
        <f t="shared" si="2"/>
        <v>0</v>
      </c>
      <c r="W7" s="2"/>
      <c r="X7" s="2">
        <f t="shared" si="3"/>
        <v>2.2479144264220845</v>
      </c>
      <c r="Y7" s="2">
        <f t="shared" si="4"/>
        <v>5.1915364950174778</v>
      </c>
      <c r="Z7" s="30"/>
      <c r="AA7" s="35"/>
    </row>
    <row r="8" spans="1:27" s="10" customFormat="1" ht="43.5" customHeight="1">
      <c r="A8" s="42" t="s">
        <v>24</v>
      </c>
      <c r="B8" s="43" t="s">
        <v>51</v>
      </c>
      <c r="C8" s="17" t="s">
        <v>12</v>
      </c>
      <c r="D8" s="31">
        <v>0</v>
      </c>
      <c r="E8" s="31">
        <v>96500</v>
      </c>
      <c r="F8" s="31">
        <f t="shared" ref="F8:F21" si="6">E8+D8</f>
        <v>96500</v>
      </c>
      <c r="G8" s="31">
        <v>0</v>
      </c>
      <c r="H8" s="31">
        <v>96400</v>
      </c>
      <c r="I8" s="29">
        <f t="shared" ref="I8:I9" si="7">J8+L8</f>
        <v>192900</v>
      </c>
      <c r="J8" s="29">
        <v>135000</v>
      </c>
      <c r="K8" s="29">
        <v>0</v>
      </c>
      <c r="L8" s="29">
        <v>57900</v>
      </c>
      <c r="M8" s="30">
        <f t="shared" ref="M8:M21" si="8">N8+O8+P8</f>
        <v>135000</v>
      </c>
      <c r="N8" s="29">
        <v>135000</v>
      </c>
      <c r="O8" s="29">
        <v>0</v>
      </c>
      <c r="P8" s="29">
        <f>T8</f>
        <v>0</v>
      </c>
      <c r="Q8" s="30">
        <f t="shared" ref="Q8:Q9" si="9">R8+T8</f>
        <v>0</v>
      </c>
      <c r="R8" s="30">
        <v>0</v>
      </c>
      <c r="S8" s="30">
        <v>0</v>
      </c>
      <c r="T8" s="30">
        <v>0</v>
      </c>
      <c r="U8" s="30">
        <f t="shared" si="1"/>
        <v>0</v>
      </c>
      <c r="V8" s="30">
        <f t="shared" si="2"/>
        <v>0</v>
      </c>
      <c r="W8" s="30"/>
      <c r="X8" s="30">
        <f t="shared" si="3"/>
        <v>0</v>
      </c>
      <c r="Y8" s="30">
        <f t="shared" ref="Y8:Y21" si="10">Q8/F8*100</f>
        <v>0</v>
      </c>
      <c r="Z8" s="30"/>
      <c r="AA8" s="36"/>
    </row>
    <row r="9" spans="1:27" s="10" customFormat="1" ht="42" customHeight="1">
      <c r="A9" s="42" t="s">
        <v>25</v>
      </c>
      <c r="B9" s="43" t="s">
        <v>16</v>
      </c>
      <c r="C9" s="17" t="s">
        <v>4</v>
      </c>
      <c r="D9" s="31">
        <v>728100</v>
      </c>
      <c r="E9" s="31">
        <v>1092100</v>
      </c>
      <c r="F9" s="31">
        <f t="shared" si="6"/>
        <v>1820200</v>
      </c>
      <c r="G9" s="31">
        <v>1092100</v>
      </c>
      <c r="H9" s="31">
        <v>1456400</v>
      </c>
      <c r="I9" s="29">
        <f t="shared" si="7"/>
        <v>4368700</v>
      </c>
      <c r="J9" s="29">
        <v>0</v>
      </c>
      <c r="K9" s="29">
        <v>0</v>
      </c>
      <c r="L9" s="29">
        <v>4368700</v>
      </c>
      <c r="M9" s="30">
        <f t="shared" si="8"/>
        <v>99506.18</v>
      </c>
      <c r="N9" s="29">
        <v>0</v>
      </c>
      <c r="O9" s="29">
        <v>0</v>
      </c>
      <c r="P9" s="29">
        <f t="shared" ref="P9:P21" si="11">T9</f>
        <v>99506.18</v>
      </c>
      <c r="Q9" s="30">
        <f t="shared" si="9"/>
        <v>99506.18</v>
      </c>
      <c r="R9" s="30">
        <v>0</v>
      </c>
      <c r="S9" s="30">
        <v>0</v>
      </c>
      <c r="T9" s="30">
        <v>99506.18</v>
      </c>
      <c r="U9" s="30">
        <f t="shared" si="1"/>
        <v>2.2777068693203928</v>
      </c>
      <c r="V9" s="30"/>
      <c r="W9" s="30"/>
      <c r="X9" s="30">
        <f t="shared" si="3"/>
        <v>2.2777068693203928</v>
      </c>
      <c r="Y9" s="30">
        <f t="shared" si="10"/>
        <v>5.4667717833205138</v>
      </c>
      <c r="Z9" s="30"/>
      <c r="AA9" s="36"/>
    </row>
    <row r="10" spans="1:27" s="11" customFormat="1" ht="46.5" customHeight="1">
      <c r="A10" s="1" t="s">
        <v>26</v>
      </c>
      <c r="B10" s="37" t="s">
        <v>17</v>
      </c>
      <c r="C10" s="3"/>
      <c r="D10" s="4">
        <f t="shared" ref="D10:T10" si="12">SUM(D11:D17)</f>
        <v>1601822</v>
      </c>
      <c r="E10" s="4">
        <f t="shared" si="12"/>
        <v>768000</v>
      </c>
      <c r="F10" s="4">
        <f t="shared" si="12"/>
        <v>1752765</v>
      </c>
      <c r="G10" s="4">
        <f t="shared" si="12"/>
        <v>1505562</v>
      </c>
      <c r="H10" s="4">
        <f t="shared" si="12"/>
        <v>0</v>
      </c>
      <c r="I10" s="4">
        <f t="shared" si="12"/>
        <v>4252765</v>
      </c>
      <c r="J10" s="4">
        <f t="shared" si="12"/>
        <v>0</v>
      </c>
      <c r="K10" s="4">
        <f t="shared" si="12"/>
        <v>0</v>
      </c>
      <c r="L10" s="4">
        <f t="shared" si="12"/>
        <v>4252765</v>
      </c>
      <c r="M10" s="4">
        <f t="shared" si="12"/>
        <v>604367.96</v>
      </c>
      <c r="N10" s="4">
        <f t="shared" si="12"/>
        <v>0</v>
      </c>
      <c r="O10" s="4">
        <f t="shared" si="12"/>
        <v>0</v>
      </c>
      <c r="P10" s="4">
        <f t="shared" si="12"/>
        <v>604367.96</v>
      </c>
      <c r="Q10" s="4">
        <f t="shared" si="12"/>
        <v>604367.96</v>
      </c>
      <c r="R10" s="4">
        <f t="shared" si="12"/>
        <v>0</v>
      </c>
      <c r="S10" s="4">
        <f t="shared" si="12"/>
        <v>0</v>
      </c>
      <c r="T10" s="4">
        <f t="shared" si="12"/>
        <v>604367.96</v>
      </c>
      <c r="U10" s="2">
        <f>Q10/I10*100</f>
        <v>14.211176963693031</v>
      </c>
      <c r="V10" s="2" t="e">
        <f t="shared" si="2"/>
        <v>#DIV/0!</v>
      </c>
      <c r="W10" s="2"/>
      <c r="X10" s="2">
        <f t="shared" si="3"/>
        <v>14.211176963693031</v>
      </c>
      <c r="Y10" s="2">
        <f t="shared" si="10"/>
        <v>34.480832284989717</v>
      </c>
      <c r="Z10" s="30"/>
      <c r="AA10" s="35"/>
    </row>
    <row r="11" spans="1:27" s="10" customFormat="1" ht="46.5" customHeight="1">
      <c r="A11" s="42" t="s">
        <v>27</v>
      </c>
      <c r="B11" s="43" t="s">
        <v>52</v>
      </c>
      <c r="C11" s="17" t="s">
        <v>5</v>
      </c>
      <c r="D11" s="31">
        <v>0</v>
      </c>
      <c r="E11" s="31">
        <v>0</v>
      </c>
      <c r="F11" s="31">
        <f t="shared" si="6"/>
        <v>0</v>
      </c>
      <c r="G11" s="31">
        <v>322000</v>
      </c>
      <c r="H11" s="31">
        <v>0</v>
      </c>
      <c r="I11" s="29">
        <f>SUM(J11:L11)</f>
        <v>322000</v>
      </c>
      <c r="J11" s="29">
        <v>0</v>
      </c>
      <c r="K11" s="29">
        <v>0</v>
      </c>
      <c r="L11" s="29">
        <v>322000</v>
      </c>
      <c r="M11" s="30">
        <f t="shared" si="8"/>
        <v>0</v>
      </c>
      <c r="N11" s="29">
        <v>0</v>
      </c>
      <c r="O11" s="29">
        <v>0</v>
      </c>
      <c r="P11" s="29">
        <f t="shared" si="11"/>
        <v>0</v>
      </c>
      <c r="Q11" s="30">
        <f>R11+T11</f>
        <v>0</v>
      </c>
      <c r="R11" s="30">
        <v>0</v>
      </c>
      <c r="S11" s="30">
        <v>0</v>
      </c>
      <c r="T11" s="30">
        <v>0</v>
      </c>
      <c r="U11" s="30">
        <f t="shared" ref="U11:U21" si="13">Q11/I11*100</f>
        <v>0</v>
      </c>
      <c r="V11" s="30"/>
      <c r="W11" s="30"/>
      <c r="X11" s="30">
        <f t="shared" si="3"/>
        <v>0</v>
      </c>
      <c r="Y11" s="30"/>
      <c r="Z11" s="30"/>
      <c r="AA11" s="36"/>
    </row>
    <row r="12" spans="1:27" s="10" customFormat="1" ht="53.25" customHeight="1">
      <c r="A12" s="42" t="s">
        <v>28</v>
      </c>
      <c r="B12" s="43" t="s">
        <v>53</v>
      </c>
      <c r="C12" s="17" t="s">
        <v>4</v>
      </c>
      <c r="D12" s="31">
        <v>0</v>
      </c>
      <c r="E12" s="31">
        <v>0</v>
      </c>
      <c r="F12" s="31">
        <f t="shared" si="6"/>
        <v>0</v>
      </c>
      <c r="G12" s="31">
        <v>1055672</v>
      </c>
      <c r="H12" s="31">
        <v>0</v>
      </c>
      <c r="I12" s="29">
        <f t="shared" ref="I12:I17" si="14">SUM(J12:L12)</f>
        <v>2050110</v>
      </c>
      <c r="J12" s="29">
        <v>0</v>
      </c>
      <c r="K12" s="29">
        <v>0</v>
      </c>
      <c r="L12" s="29">
        <v>2050110</v>
      </c>
      <c r="M12" s="30">
        <f t="shared" si="8"/>
        <v>0</v>
      </c>
      <c r="N12" s="29">
        <v>0</v>
      </c>
      <c r="O12" s="29">
        <v>0</v>
      </c>
      <c r="P12" s="29">
        <f t="shared" si="11"/>
        <v>0</v>
      </c>
      <c r="Q12" s="30">
        <f t="shared" ref="Q12:Q21" si="15">R12+T12</f>
        <v>0</v>
      </c>
      <c r="R12" s="30">
        <v>0</v>
      </c>
      <c r="S12" s="30">
        <v>0</v>
      </c>
      <c r="T12" s="30">
        <v>0</v>
      </c>
      <c r="U12" s="30">
        <f t="shared" si="13"/>
        <v>0</v>
      </c>
      <c r="V12" s="30"/>
      <c r="W12" s="30"/>
      <c r="X12" s="30">
        <f t="shared" si="3"/>
        <v>0</v>
      </c>
      <c r="Y12" s="30"/>
      <c r="Z12" s="30"/>
      <c r="AA12" s="36"/>
    </row>
    <row r="13" spans="1:27" s="10" customFormat="1" ht="58.5" customHeight="1">
      <c r="A13" s="42" t="s">
        <v>29</v>
      </c>
      <c r="B13" s="43" t="s">
        <v>60</v>
      </c>
      <c r="C13" s="17" t="s">
        <v>4</v>
      </c>
      <c r="D13" s="29">
        <v>531428</v>
      </c>
      <c r="E13" s="31"/>
      <c r="F13" s="31">
        <v>528771</v>
      </c>
      <c r="G13" s="31"/>
      <c r="H13" s="31"/>
      <c r="I13" s="29">
        <f t="shared" si="14"/>
        <v>528771</v>
      </c>
      <c r="J13" s="29">
        <v>0</v>
      </c>
      <c r="K13" s="29">
        <v>0</v>
      </c>
      <c r="L13" s="29">
        <v>528771</v>
      </c>
      <c r="M13" s="30">
        <f t="shared" si="8"/>
        <v>527367.96</v>
      </c>
      <c r="N13" s="29">
        <v>0</v>
      </c>
      <c r="O13" s="29">
        <v>0</v>
      </c>
      <c r="P13" s="29">
        <f t="shared" si="11"/>
        <v>527367.96</v>
      </c>
      <c r="Q13" s="30">
        <f t="shared" si="15"/>
        <v>527367.96</v>
      </c>
      <c r="R13" s="30">
        <v>0</v>
      </c>
      <c r="S13" s="30">
        <v>0</v>
      </c>
      <c r="T13" s="30">
        <v>527367.96</v>
      </c>
      <c r="U13" s="30">
        <f t="shared" si="13"/>
        <v>99.734660183709011</v>
      </c>
      <c r="V13" s="30"/>
      <c r="W13" s="30"/>
      <c r="X13" s="30">
        <f t="shared" si="3"/>
        <v>99.734660183709011</v>
      </c>
      <c r="Y13" s="30">
        <f t="shared" si="10"/>
        <v>99.734660183709011</v>
      </c>
      <c r="Z13" s="30"/>
      <c r="AA13" s="36"/>
    </row>
    <row r="14" spans="1:27" s="10" customFormat="1" ht="31.5" customHeight="1">
      <c r="A14" s="42" t="s">
        <v>43</v>
      </c>
      <c r="B14" s="43" t="s">
        <v>61</v>
      </c>
      <c r="C14" s="17" t="s">
        <v>4</v>
      </c>
      <c r="D14" s="29">
        <v>993394</v>
      </c>
      <c r="E14" s="31"/>
      <c r="F14" s="31">
        <f t="shared" si="6"/>
        <v>993394</v>
      </c>
      <c r="G14" s="31"/>
      <c r="H14" s="31"/>
      <c r="I14" s="29">
        <f t="shared" si="14"/>
        <v>993394</v>
      </c>
      <c r="J14" s="29">
        <v>0</v>
      </c>
      <c r="K14" s="29">
        <v>0</v>
      </c>
      <c r="L14" s="29">
        <v>993394</v>
      </c>
      <c r="M14" s="30">
        <f t="shared" si="8"/>
        <v>0</v>
      </c>
      <c r="N14" s="29">
        <v>0</v>
      </c>
      <c r="O14" s="29">
        <v>0</v>
      </c>
      <c r="P14" s="29">
        <f t="shared" si="11"/>
        <v>0</v>
      </c>
      <c r="Q14" s="30">
        <f t="shared" si="15"/>
        <v>0</v>
      </c>
      <c r="R14" s="30">
        <v>0</v>
      </c>
      <c r="S14" s="30">
        <v>0</v>
      </c>
      <c r="T14" s="30">
        <v>0</v>
      </c>
      <c r="U14" s="30">
        <f t="shared" si="13"/>
        <v>0</v>
      </c>
      <c r="V14" s="30"/>
      <c r="W14" s="30"/>
      <c r="X14" s="30">
        <f t="shared" si="3"/>
        <v>0</v>
      </c>
      <c r="Y14" s="30">
        <f t="shared" si="10"/>
        <v>0</v>
      </c>
      <c r="Z14" s="30"/>
      <c r="AA14" s="36"/>
    </row>
    <row r="15" spans="1:27" s="10" customFormat="1" ht="74.25" customHeight="1">
      <c r="A15" s="42" t="s">
        <v>57</v>
      </c>
      <c r="B15" s="43" t="s">
        <v>62</v>
      </c>
      <c r="C15" s="17" t="s">
        <v>3</v>
      </c>
      <c r="D15" s="31">
        <v>77000</v>
      </c>
      <c r="E15" s="31"/>
      <c r="F15" s="31">
        <f t="shared" si="6"/>
        <v>77000</v>
      </c>
      <c r="G15" s="31"/>
      <c r="H15" s="31"/>
      <c r="I15" s="29">
        <f t="shared" si="14"/>
        <v>77000</v>
      </c>
      <c r="J15" s="29">
        <v>0</v>
      </c>
      <c r="K15" s="29">
        <v>0</v>
      </c>
      <c r="L15" s="29">
        <v>77000</v>
      </c>
      <c r="M15" s="30">
        <f t="shared" si="8"/>
        <v>77000</v>
      </c>
      <c r="N15" s="29">
        <v>0</v>
      </c>
      <c r="O15" s="29">
        <v>0</v>
      </c>
      <c r="P15" s="29">
        <f t="shared" si="11"/>
        <v>77000</v>
      </c>
      <c r="Q15" s="30">
        <f t="shared" si="15"/>
        <v>77000</v>
      </c>
      <c r="R15" s="30">
        <v>0</v>
      </c>
      <c r="S15" s="30">
        <v>0</v>
      </c>
      <c r="T15" s="30">
        <v>77000</v>
      </c>
      <c r="U15" s="30">
        <f t="shared" si="13"/>
        <v>100</v>
      </c>
      <c r="V15" s="30"/>
      <c r="W15" s="30"/>
      <c r="X15" s="30">
        <f t="shared" si="3"/>
        <v>100</v>
      </c>
      <c r="Y15" s="30">
        <f t="shared" si="10"/>
        <v>100</v>
      </c>
      <c r="Z15" s="30"/>
      <c r="AA15" s="36"/>
    </row>
    <row r="16" spans="1:27" s="10" customFormat="1" ht="41.25" customHeight="1">
      <c r="A16" s="42" t="s">
        <v>58</v>
      </c>
      <c r="B16" s="43" t="s">
        <v>54</v>
      </c>
      <c r="C16" s="17" t="s">
        <v>4</v>
      </c>
      <c r="D16" s="31">
        <v>0</v>
      </c>
      <c r="E16" s="31">
        <v>0</v>
      </c>
      <c r="F16" s="31">
        <f t="shared" si="6"/>
        <v>0</v>
      </c>
      <c r="G16" s="31">
        <v>127890</v>
      </c>
      <c r="H16" s="31">
        <v>0</v>
      </c>
      <c r="I16" s="29">
        <f t="shared" si="14"/>
        <v>127890</v>
      </c>
      <c r="J16" s="29">
        <v>0</v>
      </c>
      <c r="K16" s="29">
        <v>0</v>
      </c>
      <c r="L16" s="29">
        <v>127890</v>
      </c>
      <c r="M16" s="30">
        <f t="shared" si="8"/>
        <v>0</v>
      </c>
      <c r="N16" s="29">
        <v>0</v>
      </c>
      <c r="O16" s="29">
        <v>0</v>
      </c>
      <c r="P16" s="29">
        <f t="shared" si="11"/>
        <v>0</v>
      </c>
      <c r="Q16" s="30">
        <f t="shared" si="15"/>
        <v>0</v>
      </c>
      <c r="R16" s="30">
        <v>0</v>
      </c>
      <c r="S16" s="30">
        <v>0</v>
      </c>
      <c r="T16" s="30">
        <v>0</v>
      </c>
      <c r="U16" s="30">
        <f t="shared" si="13"/>
        <v>0</v>
      </c>
      <c r="V16" s="30"/>
      <c r="W16" s="30"/>
      <c r="X16" s="30">
        <f t="shared" si="3"/>
        <v>0</v>
      </c>
      <c r="Y16" s="30"/>
      <c r="Z16" s="30"/>
      <c r="AA16" s="36"/>
    </row>
    <row r="17" spans="1:27" s="10" customFormat="1" ht="78.75" customHeight="1">
      <c r="A17" s="42" t="s">
        <v>59</v>
      </c>
      <c r="B17" s="43" t="s">
        <v>55</v>
      </c>
      <c r="C17" s="17" t="s">
        <v>4</v>
      </c>
      <c r="D17" s="31">
        <v>0</v>
      </c>
      <c r="E17" s="31">
        <v>768000</v>
      </c>
      <c r="F17" s="31">
        <v>153600</v>
      </c>
      <c r="G17" s="31">
        <v>0</v>
      </c>
      <c r="H17" s="31">
        <v>0</v>
      </c>
      <c r="I17" s="29">
        <f t="shared" si="14"/>
        <v>153600</v>
      </c>
      <c r="J17" s="29">
        <v>0</v>
      </c>
      <c r="K17" s="29">
        <v>0</v>
      </c>
      <c r="L17" s="29">
        <v>153600</v>
      </c>
      <c r="M17" s="30">
        <f t="shared" si="8"/>
        <v>0</v>
      </c>
      <c r="N17" s="29">
        <v>0</v>
      </c>
      <c r="O17" s="29">
        <v>0</v>
      </c>
      <c r="P17" s="29">
        <f t="shared" si="11"/>
        <v>0</v>
      </c>
      <c r="Q17" s="30">
        <f t="shared" si="15"/>
        <v>0</v>
      </c>
      <c r="R17" s="30">
        <v>0</v>
      </c>
      <c r="S17" s="30">
        <v>0</v>
      </c>
      <c r="T17" s="30">
        <v>0</v>
      </c>
      <c r="U17" s="30">
        <f t="shared" si="13"/>
        <v>0</v>
      </c>
      <c r="V17" s="30" t="e">
        <f t="shared" si="2"/>
        <v>#DIV/0!</v>
      </c>
      <c r="W17" s="30"/>
      <c r="X17" s="30">
        <f t="shared" si="3"/>
        <v>0</v>
      </c>
      <c r="Y17" s="30">
        <f t="shared" si="10"/>
        <v>0</v>
      </c>
      <c r="Z17" s="30"/>
      <c r="AA17" s="36"/>
    </row>
    <row r="18" spans="1:27" s="11" customFormat="1" ht="59.25" customHeight="1">
      <c r="A18" s="1" t="s">
        <v>30</v>
      </c>
      <c r="B18" s="37" t="s">
        <v>21</v>
      </c>
      <c r="C18" s="3"/>
      <c r="D18" s="4">
        <f>SUM(D19:D21)</f>
        <v>52500</v>
      </c>
      <c r="E18" s="4">
        <f t="shared" ref="E18:T18" si="16">SUM(E19:E21)</f>
        <v>672500</v>
      </c>
      <c r="F18" s="4">
        <f t="shared" si="16"/>
        <v>725000</v>
      </c>
      <c r="G18" s="4">
        <f t="shared" si="16"/>
        <v>132500</v>
      </c>
      <c r="H18" s="4">
        <f t="shared" si="16"/>
        <v>142500</v>
      </c>
      <c r="I18" s="4">
        <f t="shared" si="16"/>
        <v>1000000</v>
      </c>
      <c r="J18" s="4">
        <f t="shared" si="16"/>
        <v>0</v>
      </c>
      <c r="K18" s="4">
        <f t="shared" si="16"/>
        <v>0</v>
      </c>
      <c r="L18" s="4">
        <f t="shared" si="16"/>
        <v>1000000</v>
      </c>
      <c r="M18" s="4">
        <f t="shared" si="16"/>
        <v>0</v>
      </c>
      <c r="N18" s="4">
        <f t="shared" si="16"/>
        <v>0</v>
      </c>
      <c r="O18" s="4">
        <f t="shared" si="16"/>
        <v>0</v>
      </c>
      <c r="P18" s="4">
        <f t="shared" si="16"/>
        <v>0</v>
      </c>
      <c r="Q18" s="4">
        <f t="shared" si="16"/>
        <v>0</v>
      </c>
      <c r="R18" s="4">
        <f t="shared" si="16"/>
        <v>0</v>
      </c>
      <c r="S18" s="4">
        <f t="shared" si="16"/>
        <v>0</v>
      </c>
      <c r="T18" s="4">
        <f t="shared" si="16"/>
        <v>0</v>
      </c>
      <c r="U18" s="2">
        <f t="shared" si="13"/>
        <v>0</v>
      </c>
      <c r="V18" s="2"/>
      <c r="W18" s="2"/>
      <c r="X18" s="2">
        <f t="shared" si="3"/>
        <v>0</v>
      </c>
      <c r="Y18" s="2">
        <f t="shared" si="10"/>
        <v>0</v>
      </c>
      <c r="Z18" s="30"/>
      <c r="AA18" s="35"/>
    </row>
    <row r="19" spans="1:27" s="10" customFormat="1" ht="35.25" customHeight="1">
      <c r="A19" s="61" t="s">
        <v>31</v>
      </c>
      <c r="B19" s="62" t="s">
        <v>56</v>
      </c>
      <c r="C19" s="17" t="s">
        <v>5</v>
      </c>
      <c r="D19" s="31">
        <v>52500</v>
      </c>
      <c r="E19" s="31">
        <v>352500</v>
      </c>
      <c r="F19" s="31">
        <f t="shared" si="6"/>
        <v>405000</v>
      </c>
      <c r="G19" s="31">
        <v>132500</v>
      </c>
      <c r="H19" s="31">
        <v>142500</v>
      </c>
      <c r="I19" s="29">
        <f>J19+L19</f>
        <v>680000</v>
      </c>
      <c r="J19" s="29">
        <v>0</v>
      </c>
      <c r="K19" s="29">
        <v>0</v>
      </c>
      <c r="L19" s="29">
        <v>680000</v>
      </c>
      <c r="M19" s="30">
        <f t="shared" si="8"/>
        <v>0</v>
      </c>
      <c r="N19" s="31">
        <v>0</v>
      </c>
      <c r="O19" s="31">
        <v>0</v>
      </c>
      <c r="P19" s="29">
        <f t="shared" si="11"/>
        <v>0</v>
      </c>
      <c r="Q19" s="30">
        <f t="shared" si="15"/>
        <v>0</v>
      </c>
      <c r="R19" s="30">
        <v>0</v>
      </c>
      <c r="S19" s="30">
        <v>0</v>
      </c>
      <c r="T19" s="30">
        <v>0</v>
      </c>
      <c r="U19" s="30">
        <f t="shared" si="13"/>
        <v>0</v>
      </c>
      <c r="V19" s="30"/>
      <c r="W19" s="30"/>
      <c r="X19" s="30">
        <f t="shared" si="3"/>
        <v>0</v>
      </c>
      <c r="Y19" s="30">
        <f t="shared" si="10"/>
        <v>0</v>
      </c>
      <c r="Z19" s="30"/>
      <c r="AA19" s="36"/>
    </row>
    <row r="20" spans="1:27" s="10" customFormat="1" ht="34.5" customHeight="1">
      <c r="A20" s="61"/>
      <c r="B20" s="62"/>
      <c r="C20" s="32" t="s">
        <v>10</v>
      </c>
      <c r="D20" s="29">
        <v>0</v>
      </c>
      <c r="E20" s="29">
        <v>300000</v>
      </c>
      <c r="F20" s="31">
        <f t="shared" si="6"/>
        <v>300000</v>
      </c>
      <c r="G20" s="29">
        <v>0</v>
      </c>
      <c r="H20" s="29">
        <v>0</v>
      </c>
      <c r="I20" s="29">
        <f>J20+L20</f>
        <v>300000</v>
      </c>
      <c r="J20" s="29">
        <v>0</v>
      </c>
      <c r="K20" s="29">
        <v>0</v>
      </c>
      <c r="L20" s="29">
        <v>300000</v>
      </c>
      <c r="M20" s="30">
        <f t="shared" si="8"/>
        <v>0</v>
      </c>
      <c r="N20" s="31">
        <v>0</v>
      </c>
      <c r="O20" s="31">
        <v>0</v>
      </c>
      <c r="P20" s="29">
        <f t="shared" si="11"/>
        <v>0</v>
      </c>
      <c r="Q20" s="30">
        <f t="shared" si="15"/>
        <v>0</v>
      </c>
      <c r="R20" s="30">
        <v>0</v>
      </c>
      <c r="S20" s="30">
        <v>0</v>
      </c>
      <c r="T20" s="30">
        <v>0</v>
      </c>
      <c r="U20" s="30">
        <f t="shared" si="13"/>
        <v>0</v>
      </c>
      <c r="V20" s="30"/>
      <c r="W20" s="30"/>
      <c r="X20" s="30">
        <f t="shared" si="3"/>
        <v>0</v>
      </c>
      <c r="Y20" s="30">
        <f t="shared" si="10"/>
        <v>0</v>
      </c>
      <c r="Z20" s="30"/>
      <c r="AA20" s="36"/>
    </row>
    <row r="21" spans="1:27" s="10" customFormat="1" ht="33" customHeight="1">
      <c r="A21" s="61"/>
      <c r="B21" s="62"/>
      <c r="C21" s="32" t="s">
        <v>6</v>
      </c>
      <c r="D21" s="29">
        <v>0</v>
      </c>
      <c r="E21" s="29">
        <v>20000</v>
      </c>
      <c r="F21" s="31">
        <f t="shared" si="6"/>
        <v>20000</v>
      </c>
      <c r="G21" s="29">
        <v>0</v>
      </c>
      <c r="H21" s="29">
        <v>0</v>
      </c>
      <c r="I21" s="29">
        <f>J21+L21</f>
        <v>20000</v>
      </c>
      <c r="J21" s="29">
        <v>0</v>
      </c>
      <c r="K21" s="29">
        <v>0</v>
      </c>
      <c r="L21" s="29">
        <v>20000</v>
      </c>
      <c r="M21" s="30">
        <f t="shared" si="8"/>
        <v>0</v>
      </c>
      <c r="N21" s="31">
        <v>0</v>
      </c>
      <c r="O21" s="31">
        <v>0</v>
      </c>
      <c r="P21" s="29">
        <f t="shared" si="11"/>
        <v>0</v>
      </c>
      <c r="Q21" s="30">
        <f t="shared" si="15"/>
        <v>0</v>
      </c>
      <c r="R21" s="30">
        <v>0</v>
      </c>
      <c r="S21" s="30">
        <v>0</v>
      </c>
      <c r="T21" s="30">
        <v>0</v>
      </c>
      <c r="U21" s="30">
        <f t="shared" si="13"/>
        <v>0</v>
      </c>
      <c r="V21" s="30"/>
      <c r="W21" s="30"/>
      <c r="X21" s="30">
        <f t="shared" si="3"/>
        <v>0</v>
      </c>
      <c r="Y21" s="30">
        <f t="shared" si="10"/>
        <v>0</v>
      </c>
      <c r="Z21" s="30"/>
      <c r="AA21" s="36"/>
    </row>
    <row r="22" spans="1:27">
      <c r="A22" s="1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27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27">
      <c r="A24" s="1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27">
      <c r="A25" s="1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27">
      <c r="A26" s="1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7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27">
      <c r="A28" s="1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7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7">
      <c r="A30" s="1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7">
      <c r="A31" s="1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7">
      <c r="A32" s="1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3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3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3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3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3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3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>
      <c r="A61" s="13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>
      <c r="A62" s="1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>
      <c r="A63" s="1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>
      <c r="A64" s="13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>
      <c r="A65" s="13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>
      <c r="A66" s="13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>
      <c r="A67" s="1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>
      <c r="A68" s="13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>
      <c r="A69" s="13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>
      <c r="A70" s="13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>
      <c r="A71" s="13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>
      <c r="A72" s="13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>
      <c r="A73" s="13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>
      <c r="A74" s="1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>
      <c r="A76" s="13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>
      <c r="A77" s="13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>
      <c r="A78" s="13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>
      <c r="A79" s="1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>
      <c r="A80" s="13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>
      <c r="A81" s="13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>
      <c r="A82" s="1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>
      <c r="A83" s="1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>
      <c r="A84" s="1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>
      <c r="A85" s="1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>
      <c r="A86" s="1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>
      <c r="A87" s="13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>
      <c r="A88" s="13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>
      <c r="A89" s="1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>
      <c r="A90" s="1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>
      <c r="A91" s="13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>
      <c r="A92" s="1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>
      <c r="A93" s="1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>
      <c r="A94" s="1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>
      <c r="A95" s="1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>
      <c r="A96" s="1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>
      <c r="A97" s="1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>
      <c r="A98" s="1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>
      <c r="A99" s="1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>
      <c r="A100" s="1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>
      <c r="A101" s="1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>
      <c r="A102" s="1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>
      <c r="A103" s="1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>
      <c r="A104" s="1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>
      <c r="A105" s="1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>
      <c r="A106" s="13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>
      <c r="A107" s="1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>
      <c r="A108" s="13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>
      <c r="A109" s="13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>
      <c r="A110" s="13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>
      <c r="A111" s="13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>
      <c r="A112" s="13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>
      <c r="A113" s="13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>
      <c r="A114" s="13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>
      <c r="A115" s="13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>
      <c r="A116" s="13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>
      <c r="A117" s="13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>
      <c r="A118" s="1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>
      <c r="A119" s="1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>
      <c r="A120" s="13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>
      <c r="A121" s="1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>
      <c r="A122" s="1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>
      <c r="A123" s="13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>
      <c r="A124" s="1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>
      <c r="A125" s="1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13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>
      <c r="A127" s="1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>
      <c r="A128" s="1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>
      <c r="A129" s="13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>
      <c r="A130" s="1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1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>
      <c r="A132" s="13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>
      <c r="A133" s="1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>
      <c r="A134" s="13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>
      <c r="A135" s="13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>
      <c r="A136" s="13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>
      <c r="A137" s="13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>
      <c r="A138" s="13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>
      <c r="A139" s="13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>
      <c r="A140" s="13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>
      <c r="A141" s="13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>
      <c r="A142" s="13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>
      <c r="A143" s="13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>
      <c r="A144" s="13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>
      <c r="A145" s="13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>
      <c r="A146" s="13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>
      <c r="A147" s="13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>
      <c r="A148" s="13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>
      <c r="A149" s="13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>
      <c r="A150" s="13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>
      <c r="A151" s="13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>
      <c r="A152" s="13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>
      <c r="A153" s="13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>
      <c r="A154" s="13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>
      <c r="A155" s="13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>
      <c r="A156" s="13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>
      <c r="A157" s="13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</sheetData>
  <mergeCells count="19">
    <mergeCell ref="A5:AA5"/>
    <mergeCell ref="AA2:AA3"/>
    <mergeCell ref="B6:C6"/>
    <mergeCell ref="A19:A21"/>
    <mergeCell ref="B19:B21"/>
    <mergeCell ref="A1:X1"/>
    <mergeCell ref="A2:A3"/>
    <mergeCell ref="C2:C3"/>
    <mergeCell ref="I2:L2"/>
    <mergeCell ref="Q2:T2"/>
    <mergeCell ref="U2:X2"/>
    <mergeCell ref="D2:D3"/>
    <mergeCell ref="E2:E3"/>
    <mergeCell ref="G2:G3"/>
    <mergeCell ref="H2:H3"/>
    <mergeCell ref="M2:P2"/>
    <mergeCell ref="F2:F3"/>
    <mergeCell ref="Y2:Y3"/>
    <mergeCell ref="Z2:Z3"/>
  </mergeCells>
  <pageMargins left="0.19685039370078741" right="0.19685039370078741" top="0.39370078740157483" bottom="0.19685039370078741" header="0.31496062992125984" footer="0.31496062992125984"/>
  <pageSetup paperSize="8" scale="6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68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32.25" customHeight="1">
      <c r="A2" s="70" t="s">
        <v>0</v>
      </c>
      <c r="B2" s="18" t="s">
        <v>1</v>
      </c>
      <c r="C2" s="71" t="s">
        <v>13</v>
      </c>
      <c r="D2" s="72" t="s">
        <v>32</v>
      </c>
      <c r="E2" s="72"/>
      <c r="F2" s="72"/>
      <c r="G2" s="73" t="s">
        <v>42</v>
      </c>
      <c r="H2" s="73"/>
      <c r="I2" s="73"/>
      <c r="J2" s="74" t="s">
        <v>40</v>
      </c>
      <c r="K2" s="75"/>
      <c r="L2" s="76"/>
      <c r="M2" s="77" t="s">
        <v>35</v>
      </c>
      <c r="N2" s="77" t="s">
        <v>36</v>
      </c>
    </row>
    <row r="3" spans="1:14" ht="25.5">
      <c r="A3" s="70"/>
      <c r="B3" s="19" t="s">
        <v>2</v>
      </c>
      <c r="C3" s="71"/>
      <c r="D3" s="20" t="s">
        <v>18</v>
      </c>
      <c r="E3" s="20" t="s">
        <v>19</v>
      </c>
      <c r="F3" s="20" t="s">
        <v>20</v>
      </c>
      <c r="G3" s="20" t="s">
        <v>18</v>
      </c>
      <c r="H3" s="20" t="s">
        <v>19</v>
      </c>
      <c r="I3" s="20" t="s">
        <v>20</v>
      </c>
      <c r="J3" s="20" t="s">
        <v>18</v>
      </c>
      <c r="K3" s="20" t="s">
        <v>19</v>
      </c>
      <c r="L3" s="20" t="s">
        <v>20</v>
      </c>
      <c r="M3" s="78"/>
      <c r="N3" s="78"/>
    </row>
    <row r="4" spans="1:14">
      <c r="A4" s="21" t="s">
        <v>7</v>
      </c>
      <c r="B4" s="22">
        <v>2</v>
      </c>
      <c r="C4" s="23">
        <v>3</v>
      </c>
      <c r="D4" s="23">
        <v>4</v>
      </c>
      <c r="E4" s="22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</row>
    <row r="5" spans="1:14" ht="70.5" customHeight="1">
      <c r="A5" s="24">
        <v>1</v>
      </c>
      <c r="B5" s="67" t="s">
        <v>38</v>
      </c>
      <c r="C5" s="67"/>
      <c r="D5" s="25">
        <f>SUM(D6:D7)</f>
        <v>9048313</v>
      </c>
      <c r="E5" s="25">
        <f>SUM(E6:E7)</f>
        <v>0</v>
      </c>
      <c r="F5" s="25">
        <f t="shared" ref="F5" si="0">SUM(F6:F7)</f>
        <v>9048313</v>
      </c>
      <c r="G5" s="25">
        <f>SUM(G6:G7)</f>
        <v>3127240</v>
      </c>
      <c r="H5" s="25">
        <f>SUM(H6:H7)</f>
        <v>0</v>
      </c>
      <c r="I5" s="25">
        <f>SUM(I6:I7)</f>
        <v>3127240</v>
      </c>
      <c r="J5" s="25">
        <f>G5/D5*100</f>
        <v>34.561580705707243</v>
      </c>
      <c r="K5" s="25">
        <v>0</v>
      </c>
      <c r="L5" s="25">
        <f>I5/F5*100</f>
        <v>34.561580705707243</v>
      </c>
      <c r="M5" s="33">
        <f>SUM(M6:M7)</f>
        <v>9048313</v>
      </c>
      <c r="N5" s="25">
        <f>M5/D5*100</f>
        <v>100</v>
      </c>
    </row>
    <row r="6" spans="1:14" ht="58.5" customHeight="1">
      <c r="A6" s="26" t="s">
        <v>8</v>
      </c>
      <c r="B6" s="27" t="s">
        <v>14</v>
      </c>
      <c r="C6" s="27" t="s">
        <v>41</v>
      </c>
      <c r="D6" s="27">
        <f t="shared" ref="D6:D7" si="1">E6+F6</f>
        <v>24540</v>
      </c>
      <c r="E6" s="27">
        <v>0</v>
      </c>
      <c r="F6" s="27">
        <v>24540</v>
      </c>
      <c r="G6" s="27">
        <f>H6+I6</f>
        <v>0</v>
      </c>
      <c r="H6" s="27">
        <v>0</v>
      </c>
      <c r="I6" s="27">
        <v>0</v>
      </c>
      <c r="J6" s="28">
        <f>G6/D6*100</f>
        <v>0</v>
      </c>
      <c r="K6" s="28">
        <v>0</v>
      </c>
      <c r="L6" s="28">
        <f>I6/F6*100</f>
        <v>0</v>
      </c>
      <c r="M6" s="34">
        <f>F6</f>
        <v>24540</v>
      </c>
      <c r="N6" s="28">
        <f>M6/D6*100</f>
        <v>100</v>
      </c>
    </row>
    <row r="7" spans="1:14" ht="34.5" customHeight="1">
      <c r="A7" s="26" t="s">
        <v>9</v>
      </c>
      <c r="B7" s="27" t="s">
        <v>39</v>
      </c>
      <c r="C7" s="27" t="s">
        <v>41</v>
      </c>
      <c r="D7" s="27">
        <f t="shared" si="1"/>
        <v>9023773</v>
      </c>
      <c r="E7" s="27">
        <v>0</v>
      </c>
      <c r="F7" s="27">
        <v>9023773</v>
      </c>
      <c r="G7" s="27">
        <f t="shared" ref="G7" si="2">H7+I7</f>
        <v>3127240</v>
      </c>
      <c r="H7" s="27">
        <v>0</v>
      </c>
      <c r="I7" s="27">
        <v>3127240</v>
      </c>
      <c r="J7" s="28">
        <f>G7/D7*100</f>
        <v>34.655570347348053</v>
      </c>
      <c r="K7" s="28">
        <v>0</v>
      </c>
      <c r="L7" s="28">
        <f>I7/F7*100</f>
        <v>34.655570347348053</v>
      </c>
      <c r="M7" s="34">
        <f>F7</f>
        <v>9023773</v>
      </c>
      <c r="N7" s="28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2016-04-28T09:19:00Z</cp:lastPrinted>
  <dcterms:created xsi:type="dcterms:W3CDTF">2012-05-22T08:33:39Z</dcterms:created>
  <dcterms:modified xsi:type="dcterms:W3CDTF">2016-05-17T05:56:15Z</dcterms:modified>
</cp:coreProperties>
</file>