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60" windowWidth="19320" windowHeight="6360"/>
  </bookViews>
  <sheets>
    <sheet name="муниципальные" sheetId="33" r:id="rId1"/>
    <sheet name="ведомственная" sheetId="36" state="hidden" r:id="rId2"/>
  </sheets>
  <definedNames>
    <definedName name="_xlnm._FilterDatabase" localSheetId="0" hidden="1">муниципальные!$A$4:$AJ$21</definedName>
    <definedName name="_xlnm.Print_Titles" localSheetId="0">муниципальные!$2:$3</definedName>
    <definedName name="_xlnm.Print_Area" localSheetId="0">муниципальные!$A$1:$AJ$21</definedName>
  </definedNames>
  <calcPr calcId="125725"/>
</workbook>
</file>

<file path=xl/calcChain.xml><?xml version="1.0" encoding="utf-8"?>
<calcChain xmlns="http://schemas.openxmlformats.org/spreadsheetml/2006/main">
  <c r="AI8" i="33"/>
  <c r="G7"/>
  <c r="H7"/>
  <c r="G10"/>
  <c r="H10"/>
  <c r="G18"/>
  <c r="H18"/>
  <c r="G6" l="1"/>
  <c r="H6"/>
  <c r="AA13" l="1"/>
  <c r="AA14"/>
  <c r="AA15"/>
  <c r="AA17"/>
  <c r="AA9"/>
  <c r="AA8"/>
  <c r="Y8"/>
  <c r="I7"/>
  <c r="J7"/>
  <c r="K7"/>
  <c r="I10"/>
  <c r="J10"/>
  <c r="K10"/>
  <c r="AA19"/>
  <c r="AA20"/>
  <c r="AA21"/>
  <c r="I18"/>
  <c r="J18"/>
  <c r="K18"/>
  <c r="F19"/>
  <c r="F20"/>
  <c r="F21"/>
  <c r="F18" l="1"/>
  <c r="K6"/>
  <c r="I6"/>
  <c r="J6"/>
  <c r="F8" l="1"/>
  <c r="F9"/>
  <c r="F11"/>
  <c r="F12"/>
  <c r="F14"/>
  <c r="F15"/>
  <c r="F16"/>
  <c r="F7" l="1"/>
  <c r="F10"/>
  <c r="F6" l="1"/>
  <c r="AE21" l="1"/>
  <c r="AE20"/>
  <c r="AE19"/>
  <c r="AE17"/>
  <c r="AE16"/>
  <c r="AE15"/>
  <c r="AE14"/>
  <c r="AE13"/>
  <c r="AE12"/>
  <c r="AE11"/>
  <c r="AE9"/>
  <c r="AC8"/>
  <c r="AE8"/>
  <c r="Q18"/>
  <c r="R18"/>
  <c r="S16"/>
  <c r="S17"/>
  <c r="S19"/>
  <c r="S20"/>
  <c r="S21"/>
  <c r="R10"/>
  <c r="S9"/>
  <c r="S11"/>
  <c r="S12"/>
  <c r="P12" s="1"/>
  <c r="S13"/>
  <c r="P13" s="1"/>
  <c r="S14"/>
  <c r="P14" s="1"/>
  <c r="S15"/>
  <c r="P15" s="1"/>
  <c r="S8"/>
  <c r="T15"/>
  <c r="X15" s="1"/>
  <c r="L15"/>
  <c r="T13"/>
  <c r="X13" s="1"/>
  <c r="T14"/>
  <c r="X14" s="1"/>
  <c r="L13"/>
  <c r="L14"/>
  <c r="Q10"/>
  <c r="Q7"/>
  <c r="R7"/>
  <c r="AF13" l="1"/>
  <c r="AF15"/>
  <c r="AF14"/>
  <c r="AB15"/>
  <c r="S7"/>
  <c r="Q6"/>
  <c r="R6"/>
  <c r="AB14"/>
  <c r="AB13"/>
  <c r="S10"/>
  <c r="S18"/>
  <c r="P8"/>
  <c r="P9"/>
  <c r="P11"/>
  <c r="P16"/>
  <c r="P17"/>
  <c r="P19"/>
  <c r="P20"/>
  <c r="P21"/>
  <c r="S6" l="1"/>
  <c r="P18"/>
  <c r="P10"/>
  <c r="P7"/>
  <c r="P6" l="1"/>
  <c r="U18" l="1"/>
  <c r="V18"/>
  <c r="W18"/>
  <c r="AA18" s="1"/>
  <c r="U10"/>
  <c r="V10"/>
  <c r="W10"/>
  <c r="AA10" s="1"/>
  <c r="U7"/>
  <c r="V7"/>
  <c r="W7"/>
  <c r="AA7" s="1"/>
  <c r="Y7" l="1"/>
  <c r="AI7"/>
  <c r="V6"/>
  <c r="W6"/>
  <c r="AA6" s="1"/>
  <c r="U6"/>
  <c r="Y6" l="1"/>
  <c r="AI6"/>
  <c r="E18"/>
  <c r="M18"/>
  <c r="N18"/>
  <c r="O18"/>
  <c r="AE18" s="1"/>
  <c r="D18"/>
  <c r="E10"/>
  <c r="M10"/>
  <c r="N10"/>
  <c r="O10"/>
  <c r="AE10" s="1"/>
  <c r="D10"/>
  <c r="L12"/>
  <c r="L16"/>
  <c r="L17"/>
  <c r="L11"/>
  <c r="L10" l="1"/>
  <c r="E7"/>
  <c r="M7"/>
  <c r="N7"/>
  <c r="N6" s="1"/>
  <c r="O7"/>
  <c r="D7"/>
  <c r="D6" s="1"/>
  <c r="E6" l="1"/>
  <c r="O6"/>
  <c r="AE6" s="1"/>
  <c r="AE7"/>
  <c r="M6"/>
  <c r="AC6" s="1"/>
  <c r="AC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T16" i="33" l="1"/>
  <c r="AB16" l="1"/>
  <c r="T11" l="1"/>
  <c r="T9"/>
  <c r="L9"/>
  <c r="AF9" l="1"/>
  <c r="X9"/>
  <c r="AB11"/>
  <c r="AB9"/>
  <c r="T12" l="1"/>
  <c r="T17"/>
  <c r="X17" s="1"/>
  <c r="T19"/>
  <c r="T20"/>
  <c r="T21"/>
  <c r="L19"/>
  <c r="L20"/>
  <c r="L21"/>
  <c r="T8"/>
  <c r="L8"/>
  <c r="L7" s="1"/>
  <c r="AF20" l="1"/>
  <c r="X20"/>
  <c r="AF8"/>
  <c r="X8"/>
  <c r="AF21"/>
  <c r="X21"/>
  <c r="AF19"/>
  <c r="X19"/>
  <c r="AB12"/>
  <c r="AB17"/>
  <c r="AF17"/>
  <c r="T7"/>
  <c r="AB8"/>
  <c r="AB21"/>
  <c r="AB19"/>
  <c r="AB20"/>
  <c r="T10"/>
  <c r="T18"/>
  <c r="L18"/>
  <c r="L6" s="1"/>
  <c r="AF10" l="1"/>
  <c r="X10"/>
  <c r="AF7"/>
  <c r="X7"/>
  <c r="AF18"/>
  <c r="X18"/>
  <c r="AB7"/>
  <c r="AB18"/>
  <c r="T6"/>
  <c r="AB10"/>
  <c r="AF6" l="1"/>
  <c r="X6"/>
  <c r="AB6"/>
</calcChain>
</file>

<file path=xl/sharedStrings.xml><?xml version="1.0" encoding="utf-8"?>
<sst xmlns="http://schemas.openxmlformats.org/spreadsheetml/2006/main" count="152" uniqueCount="100">
  <si>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</si>
  <si>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</si>
  <si>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</si>
  <si>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</si>
  <si>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</si>
  <si>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</si>
  <si>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</si>
  <si>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</si>
  <si>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</si>
  <si>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</si>
  <si>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КК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</si>
  <si>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</si>
  <si>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</si>
  <si>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</si>
  <si>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</si>
  <si>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</si>
  <si>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</si>
  <si>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</si>
  <si>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</si>
  <si>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</si>
  <si>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</si>
  <si>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</si>
  <si>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</si>
  <si>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</si>
  <si>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3</t>
  </si>
  <si>
    <t>4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</si>
  <si>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</si>
  <si>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</si>
  <si>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</si>
  <si>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</si>
  <si>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</si>
  <si>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</si>
  <si>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</si>
  <si>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</si>
  <si>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</si>
  <si>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</si>
  <si>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</si>
  <si>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</si>
  <si>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</si>
  <si>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</si>
  <si>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</si>
  <si>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</si>
  <si>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</si>
  <si>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</si>
  <si>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</si>
  <si>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</si>
  <si>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</si>
  <si>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</si>
  <si>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</si>
  <si>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</si>
  <si>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</si>
  <si>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</si>
  <si>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</si>
  <si>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</si>
  <si>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</si>
  <si>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</si>
  <si>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</si>
  <si>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</si>
  <si>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</si>
  <si>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</si>
  <si>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</si>
  <si>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</si>
  <si>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</si>
  <si>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</si>
  <si>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</si>
  <si>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Приобретение и монтаж волокно-оптической линии передач для установки комплексов фото, видео фиксации, нарушений правил дорожного движения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</si>
  <si>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</si>
  <si>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9.2.6</t>
  </si>
  <si>
    <t>9.2.7</t>
  </si>
  <si>
    <t>9.2.8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</si>
  <si>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</si>
  <si>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</si>
  <si>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</si>
  <si>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% исполнения  к финансированию (окружной б-т)</t>
  </si>
  <si>
    <t>Администрация города Нефтеюганска</t>
  </si>
  <si>
    <t>% исполнения  к плану 1 полугодия</t>
  </si>
  <si>
    <t>% исполнения  к плану 2016 года</t>
  </si>
  <si>
    <t>% исполнения  к плану 1 полугодия 2016 года</t>
  </si>
  <si>
    <t xml:space="preserve">Всего </t>
  </si>
  <si>
    <t>ПЛАН  на 1 полугодие 2016 год (рублей)</t>
  </si>
  <si>
    <t>Причины низкого исполнения</t>
  </si>
  <si>
    <t>Распоряжение о матеральном стимулировании находится на согласовании в ЮПУ,выплаты будут произведены до 30.06.2016</t>
  </si>
  <si>
    <t>В июне 2016 года среди пришкольных лагерей спортивной направленности, запланировано проведение интеллектуальной игры "Брейн-ринг", направленную на профилактику наркомании, токсикомании, алкоголизма. По итогу данного мероприятия , участники будут награжденны памятными призами. Средства предусмотренные программой будут освоены в полном объеме.</t>
  </si>
  <si>
    <t xml:space="preserve">В связи с предписанием ФАС ХМАО-Югры приостановлен аукцион на оказание услуг по техническому обслуживанию действующей системы видеонаблюдения, установленной на территории г. Нефтеюганска (извещение №0187300012816000013). В настоящее время готовится новая техническая документация для проведения аукциона в июне 2016г. </t>
  </si>
  <si>
    <t>Аукцион несостоялся, в связи с отсутствием заявок</t>
  </si>
  <si>
    <t>В связи с закрытием бюджетных ассигнований за счет средств окружного бюджета на приобретение и монтаж волокно-оптической линии передач для установки комплексов фото, видео фиксации, нарушений правил дорожного движения,бюджетные ассигнования выделенные на софинансирование из местного бюджета закрыты.</t>
  </si>
  <si>
    <t>мероприятие запланировано на 4 квартал 2016 года</t>
  </si>
  <si>
    <t>16</t>
  </si>
  <si>
    <t>17</t>
  </si>
  <si>
    <t>18</t>
  </si>
  <si>
    <t>19</t>
  </si>
  <si>
    <t>20</t>
  </si>
  <si>
    <t>21</t>
  </si>
  <si>
    <t>22</t>
  </si>
  <si>
    <t>32</t>
  </si>
  <si>
    <t>33</t>
  </si>
  <si>
    <t>34</t>
  </si>
  <si>
    <t>Профинансировано  на 01.06.2016  (рублей)</t>
  </si>
  <si>
    <t>Кассовый расход по 01.06.2016  (рублей)</t>
  </si>
  <si>
    <t>23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</si>
</sst>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6" xfId="0" applyFill="1" applyBorder="1" applyAlignment="1"/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57"/>
  <sheetViews>
    <sheetView tabSelected="1" view="pageBreakPreview" zoomScale="50" zoomScaleNormal="46" zoomScaleSheetLayoutView="50" workbookViewId="0">
      <pane ySplit="3" topLeftCell="A4" activePane="bottomLeft" state="frozen"/>
      <selection pane="bottomLeft" activeCell="A22" sqref="A22:AJ70"/>
    </sheetView>
  </sheetViews>
  <sheetFormatPr defaultColWidth="9.140625" defaultRowHeight="18.75"/>
  <cols>
    <col min="1" max="1" width="10" style="13" customWidth="1"/>
    <col min="2" max="2" width="54.85546875" style="9" customWidth="1"/>
    <col min="3" max="3" width="13.140625" style="9" customWidth="1"/>
    <col min="4" max="5" width="23.28515625" style="9" hidden="1" customWidth="1"/>
    <col min="6" max="6" width="23.28515625" style="9" customWidth="1"/>
    <col min="7" max="11" width="23.28515625" style="9" hidden="1" customWidth="1"/>
    <col min="12" max="15" width="23.28515625" style="9" customWidth="1"/>
    <col min="16" max="16" width="22.85546875" style="9" hidden="1" customWidth="1"/>
    <col min="17" max="17" width="25.7109375" style="9" hidden="1" customWidth="1"/>
    <col min="18" max="18" width="19.85546875" style="9" hidden="1" customWidth="1"/>
    <col min="19" max="19" width="22.85546875" style="9" hidden="1" customWidth="1"/>
    <col min="20" max="21" width="24.42578125" style="11" customWidth="1"/>
    <col min="22" max="22" width="20" style="11" customWidth="1"/>
    <col min="23" max="23" width="23.140625" style="11" customWidth="1"/>
    <col min="24" max="24" width="22.85546875" style="11" hidden="1" customWidth="1"/>
    <col min="25" max="25" width="15.7109375" style="11" hidden="1" customWidth="1"/>
    <col min="26" max="26" width="16.7109375" style="11" hidden="1" customWidth="1"/>
    <col min="27" max="27" width="14" style="11" hidden="1" customWidth="1"/>
    <col min="28" max="28" width="16.7109375" style="12" customWidth="1"/>
    <col min="29" max="29" width="17.5703125" style="12" customWidth="1"/>
    <col min="30" max="30" width="21.28515625" style="12" customWidth="1"/>
    <col min="31" max="31" width="12.42578125" style="12" customWidth="1"/>
    <col min="32" max="32" width="15.42578125" style="12" hidden="1" customWidth="1"/>
    <col min="33" max="33" width="21.85546875" style="9" hidden="1" customWidth="1"/>
    <col min="34" max="34" width="29.7109375" style="9" hidden="1" customWidth="1"/>
    <col min="35" max="35" width="29.7109375" style="9" customWidth="1"/>
    <col min="36" max="36" width="49.85546875" style="9" customWidth="1"/>
    <col min="37" max="16384" width="9.140625" style="9"/>
  </cols>
  <sheetData>
    <row r="1" spans="1:36" s="6" customFormat="1" ht="62.25" customHeight="1">
      <c r="A1" s="65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48"/>
    </row>
    <row r="2" spans="1:36" s="7" customFormat="1" ht="75">
      <c r="A2" s="67" t="s">
        <v>0</v>
      </c>
      <c r="B2" s="4" t="s">
        <v>1</v>
      </c>
      <c r="C2" s="68" t="s">
        <v>16</v>
      </c>
      <c r="D2" s="74" t="s">
        <v>58</v>
      </c>
      <c r="E2" s="74" t="s">
        <v>59</v>
      </c>
      <c r="F2" s="34" t="s">
        <v>79</v>
      </c>
      <c r="G2" s="38"/>
      <c r="H2" s="38"/>
      <c r="I2" s="38"/>
      <c r="J2" s="38"/>
      <c r="K2" s="39"/>
      <c r="L2" s="69" t="s">
        <v>57</v>
      </c>
      <c r="M2" s="69"/>
      <c r="N2" s="69"/>
      <c r="O2" s="69"/>
      <c r="P2" s="70" t="s">
        <v>97</v>
      </c>
      <c r="Q2" s="70"/>
      <c r="R2" s="70"/>
      <c r="S2" s="70"/>
      <c r="T2" s="70" t="s">
        <v>98</v>
      </c>
      <c r="U2" s="70"/>
      <c r="V2" s="70"/>
      <c r="W2" s="70"/>
      <c r="X2" s="35" t="s">
        <v>77</v>
      </c>
      <c r="Y2" s="36"/>
      <c r="Z2" s="36"/>
      <c r="AA2" s="37"/>
      <c r="AB2" s="71" t="s">
        <v>76</v>
      </c>
      <c r="AC2" s="72"/>
      <c r="AD2" s="72"/>
      <c r="AE2" s="73"/>
      <c r="AF2" s="63" t="s">
        <v>75</v>
      </c>
      <c r="AG2" s="63" t="s">
        <v>73</v>
      </c>
      <c r="AH2" s="57" t="s">
        <v>46</v>
      </c>
      <c r="AI2" s="76" t="s">
        <v>73</v>
      </c>
      <c r="AJ2" s="62" t="s">
        <v>80</v>
      </c>
    </row>
    <row r="3" spans="1:36" s="7" customFormat="1" ht="65.25" customHeight="1">
      <c r="A3" s="67"/>
      <c r="B3" s="50" t="s">
        <v>2</v>
      </c>
      <c r="C3" s="68"/>
      <c r="D3" s="75"/>
      <c r="E3" s="75"/>
      <c r="F3" s="50" t="s">
        <v>78</v>
      </c>
      <c r="G3" s="52"/>
      <c r="H3" s="52"/>
      <c r="I3" s="51" t="s">
        <v>22</v>
      </c>
      <c r="J3" s="51" t="s">
        <v>60</v>
      </c>
      <c r="K3" s="51" t="s">
        <v>23</v>
      </c>
      <c r="L3" s="51" t="s">
        <v>21</v>
      </c>
      <c r="M3" s="51" t="s">
        <v>22</v>
      </c>
      <c r="N3" s="51" t="s">
        <v>60</v>
      </c>
      <c r="O3" s="51" t="s">
        <v>23</v>
      </c>
      <c r="P3" s="51" t="s">
        <v>21</v>
      </c>
      <c r="Q3" s="51" t="s">
        <v>22</v>
      </c>
      <c r="R3" s="51" t="s">
        <v>60</v>
      </c>
      <c r="S3" s="51" t="s">
        <v>23</v>
      </c>
      <c r="T3" s="51" t="s">
        <v>21</v>
      </c>
      <c r="U3" s="51" t="s">
        <v>22</v>
      </c>
      <c r="V3" s="51" t="s">
        <v>60</v>
      </c>
      <c r="W3" s="51" t="s">
        <v>23</v>
      </c>
      <c r="X3" s="51" t="s">
        <v>21</v>
      </c>
      <c r="Y3" s="5" t="s">
        <v>22</v>
      </c>
      <c r="Z3" s="5" t="s">
        <v>60</v>
      </c>
      <c r="AA3" s="5" t="s">
        <v>23</v>
      </c>
      <c r="AB3" s="5" t="s">
        <v>21</v>
      </c>
      <c r="AC3" s="5" t="s">
        <v>22</v>
      </c>
      <c r="AD3" s="5" t="s">
        <v>60</v>
      </c>
      <c r="AE3" s="5" t="s">
        <v>23</v>
      </c>
      <c r="AF3" s="64"/>
      <c r="AG3" s="64"/>
      <c r="AH3" s="58"/>
      <c r="AI3" s="77"/>
      <c r="AJ3" s="62"/>
    </row>
    <row r="4" spans="1:36" s="7" customFormat="1" ht="21.75" customHeight="1">
      <c r="A4" s="49" t="s">
        <v>7</v>
      </c>
      <c r="B4" s="49" t="s">
        <v>13</v>
      </c>
      <c r="C4" s="49" t="s">
        <v>24</v>
      </c>
      <c r="D4" s="49" t="s">
        <v>25</v>
      </c>
      <c r="E4" s="49" t="s">
        <v>14</v>
      </c>
      <c r="F4" s="49" t="s">
        <v>25</v>
      </c>
      <c r="G4" s="49" t="s">
        <v>44</v>
      </c>
      <c r="H4" s="49" t="s">
        <v>15</v>
      </c>
      <c r="I4" s="49" t="s">
        <v>28</v>
      </c>
      <c r="J4" s="49" t="s">
        <v>38</v>
      </c>
      <c r="K4" s="49" t="s">
        <v>39</v>
      </c>
      <c r="L4" s="49" t="s">
        <v>14</v>
      </c>
      <c r="M4" s="49" t="s">
        <v>26</v>
      </c>
      <c r="N4" s="49" t="s">
        <v>44</v>
      </c>
      <c r="O4" s="49" t="s">
        <v>15</v>
      </c>
      <c r="P4" s="49" t="s">
        <v>28</v>
      </c>
      <c r="Q4" s="49" t="s">
        <v>38</v>
      </c>
      <c r="R4" s="49" t="s">
        <v>39</v>
      </c>
      <c r="S4" s="49" t="s">
        <v>40</v>
      </c>
      <c r="T4" s="49" t="s">
        <v>41</v>
      </c>
      <c r="U4" s="49" t="s">
        <v>42</v>
      </c>
      <c r="V4" s="49" t="s">
        <v>43</v>
      </c>
      <c r="W4" s="49" t="s">
        <v>87</v>
      </c>
      <c r="X4" s="49" t="s">
        <v>88</v>
      </c>
      <c r="Y4" s="49" t="s">
        <v>89</v>
      </c>
      <c r="Z4" s="49" t="s">
        <v>90</v>
      </c>
      <c r="AA4" s="49" t="s">
        <v>91</v>
      </c>
      <c r="AB4" s="49" t="s">
        <v>89</v>
      </c>
      <c r="AC4" s="49" t="s">
        <v>90</v>
      </c>
      <c r="AD4" s="49" t="s">
        <v>91</v>
      </c>
      <c r="AE4" s="49" t="s">
        <v>92</v>
      </c>
      <c r="AF4" s="49" t="s">
        <v>94</v>
      </c>
      <c r="AG4" s="49" t="s">
        <v>95</v>
      </c>
      <c r="AH4" s="49" t="s">
        <v>96</v>
      </c>
      <c r="AI4" s="49" t="s">
        <v>93</v>
      </c>
      <c r="AJ4" s="49" t="s">
        <v>99</v>
      </c>
    </row>
    <row r="5" spans="1:36" s="7" customFormat="1" ht="28.5" customHeight="1">
      <c r="A5" s="53" t="s">
        <v>74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  <c r="AH5" s="56"/>
      <c r="AI5" s="44"/>
      <c r="AJ5" s="32"/>
    </row>
    <row r="6" spans="1:36" s="7" customFormat="1" ht="98.25" customHeight="1">
      <c r="A6" s="1" t="s">
        <v>28</v>
      </c>
      <c r="B6" s="60" t="s">
        <v>11</v>
      </c>
      <c r="C6" s="60"/>
      <c r="D6" s="3">
        <f t="shared" ref="D6:W6" si="0">D7+D10+D18</f>
        <v>2382422</v>
      </c>
      <c r="E6" s="3">
        <f t="shared" si="0"/>
        <v>2629100</v>
      </c>
      <c r="F6" s="3">
        <f t="shared" si="0"/>
        <v>4394465</v>
      </c>
      <c r="G6" s="3">
        <f t="shared" si="0"/>
        <v>2730162</v>
      </c>
      <c r="H6" s="3">
        <f t="shared" si="0"/>
        <v>1695300</v>
      </c>
      <c r="I6" s="3">
        <f t="shared" si="0"/>
        <v>67500</v>
      </c>
      <c r="J6" s="3">
        <f t="shared" si="0"/>
        <v>0</v>
      </c>
      <c r="K6" s="3">
        <f t="shared" si="0"/>
        <v>4326965</v>
      </c>
      <c r="L6" s="3">
        <f>L7+L10+L18</f>
        <v>9814365</v>
      </c>
      <c r="M6" s="3">
        <f>M7+M10+M18</f>
        <v>135000</v>
      </c>
      <c r="N6" s="3">
        <f>N7+N10+N18</f>
        <v>0</v>
      </c>
      <c r="O6" s="3">
        <f>O7+O10+O18</f>
        <v>9679365</v>
      </c>
      <c r="P6" s="3">
        <f t="shared" si="0"/>
        <v>1123074.1399999999</v>
      </c>
      <c r="Q6" s="3">
        <f t="shared" si="0"/>
        <v>135000</v>
      </c>
      <c r="R6" s="3">
        <f t="shared" si="0"/>
        <v>0</v>
      </c>
      <c r="S6" s="3">
        <f t="shared" si="0"/>
        <v>988074.1399999999</v>
      </c>
      <c r="T6" s="3">
        <f t="shared" si="0"/>
        <v>988074.1399999999</v>
      </c>
      <c r="U6" s="3">
        <f t="shared" si="0"/>
        <v>0</v>
      </c>
      <c r="V6" s="3">
        <f t="shared" si="0"/>
        <v>0</v>
      </c>
      <c r="W6" s="3">
        <f t="shared" si="0"/>
        <v>988074.1399999999</v>
      </c>
      <c r="X6" s="2">
        <f>T6/F6*100</f>
        <v>22.484514952332081</v>
      </c>
      <c r="Y6" s="2">
        <f>U6/I6*100</f>
        <v>0</v>
      </c>
      <c r="Z6" s="2"/>
      <c r="AA6" s="2">
        <f>W6/K6*100</f>
        <v>22.835269987161901</v>
      </c>
      <c r="AB6" s="2">
        <f t="shared" ref="AB6:AC8" si="1">T6/L6*100</f>
        <v>10.067631884487687</v>
      </c>
      <c r="AC6" s="2">
        <f t="shared" si="1"/>
        <v>0</v>
      </c>
      <c r="AD6" s="2"/>
      <c r="AE6" s="2">
        <f t="shared" ref="AE6:AE21" si="2">W6/O6*100</f>
        <v>10.208047118793433</v>
      </c>
      <c r="AF6" s="2">
        <f>T6/F6*100</f>
        <v>22.484514952332081</v>
      </c>
      <c r="AG6" s="26"/>
      <c r="AH6" s="32"/>
      <c r="AI6" s="42">
        <f t="shared" ref="AI6:AI8" si="3">U6/Q6*100</f>
        <v>0</v>
      </c>
      <c r="AJ6" s="32"/>
    </row>
    <row r="7" spans="1:36" s="8" customFormat="1" ht="48" customHeight="1">
      <c r="A7" s="1" t="s">
        <v>29</v>
      </c>
      <c r="B7" s="46" t="s">
        <v>18</v>
      </c>
      <c r="C7" s="41"/>
      <c r="D7" s="3">
        <f>SUM(D8:D9)</f>
        <v>728100</v>
      </c>
      <c r="E7" s="3">
        <f t="shared" ref="E7:W7" si="4">SUM(E8:E9)</f>
        <v>1188600</v>
      </c>
      <c r="F7" s="3">
        <f t="shared" si="4"/>
        <v>1916700</v>
      </c>
      <c r="G7" s="3">
        <f t="shared" si="4"/>
        <v>1092100</v>
      </c>
      <c r="H7" s="3">
        <f t="shared" si="4"/>
        <v>1552800</v>
      </c>
      <c r="I7" s="3">
        <f t="shared" si="4"/>
        <v>67500</v>
      </c>
      <c r="J7" s="3">
        <f t="shared" si="4"/>
        <v>0</v>
      </c>
      <c r="K7" s="3">
        <f t="shared" si="4"/>
        <v>1849200</v>
      </c>
      <c r="L7" s="3">
        <f>SUM(L8:L9)</f>
        <v>4561600</v>
      </c>
      <c r="M7" s="3">
        <f>SUM(M8:M9)</f>
        <v>135000</v>
      </c>
      <c r="N7" s="3">
        <f>SUM(N8:N9)</f>
        <v>0</v>
      </c>
      <c r="O7" s="3">
        <f>SUM(O8:O9)</f>
        <v>4426600</v>
      </c>
      <c r="P7" s="3">
        <f t="shared" si="4"/>
        <v>234506.18</v>
      </c>
      <c r="Q7" s="3">
        <f t="shared" si="4"/>
        <v>135000</v>
      </c>
      <c r="R7" s="3">
        <f t="shared" si="4"/>
        <v>0</v>
      </c>
      <c r="S7" s="3">
        <f t="shared" si="4"/>
        <v>99506.18</v>
      </c>
      <c r="T7" s="3">
        <f t="shared" si="4"/>
        <v>99506.18</v>
      </c>
      <c r="U7" s="3">
        <f t="shared" si="4"/>
        <v>0</v>
      </c>
      <c r="V7" s="3">
        <f t="shared" si="4"/>
        <v>0</v>
      </c>
      <c r="W7" s="3">
        <f t="shared" si="4"/>
        <v>99506.18</v>
      </c>
      <c r="X7" s="2">
        <f>T7/F7*100</f>
        <v>5.1915364950174778</v>
      </c>
      <c r="Y7" s="2">
        <f>U7/I7*100</f>
        <v>0</v>
      </c>
      <c r="Z7" s="2"/>
      <c r="AA7" s="2">
        <f>W7/K7*100</f>
        <v>5.3810393683755136</v>
      </c>
      <c r="AB7" s="2">
        <f t="shared" si="1"/>
        <v>2.1813876709926339</v>
      </c>
      <c r="AC7" s="2">
        <f t="shared" si="1"/>
        <v>0</v>
      </c>
      <c r="AD7" s="2"/>
      <c r="AE7" s="2">
        <f t="shared" si="2"/>
        <v>2.2479144264220845</v>
      </c>
      <c r="AF7" s="2">
        <f>T7/F7*100</f>
        <v>5.1915364950174778</v>
      </c>
      <c r="AG7" s="26"/>
      <c r="AH7" s="31"/>
      <c r="AI7" s="42">
        <f t="shared" si="3"/>
        <v>0</v>
      </c>
      <c r="AJ7" s="31"/>
    </row>
    <row r="8" spans="1:36" s="7" customFormat="1" ht="103.5" customHeight="1">
      <c r="A8" s="45" t="s">
        <v>30</v>
      </c>
      <c r="B8" s="47" t="s">
        <v>61</v>
      </c>
      <c r="C8" s="40" t="s">
        <v>12</v>
      </c>
      <c r="D8" s="27">
        <v>0</v>
      </c>
      <c r="E8" s="27">
        <v>96500</v>
      </c>
      <c r="F8" s="27">
        <f t="shared" ref="F8:F16" si="5">E8+D8</f>
        <v>96500</v>
      </c>
      <c r="G8" s="27">
        <v>0</v>
      </c>
      <c r="H8" s="27">
        <v>96400</v>
      </c>
      <c r="I8" s="27">
        <v>67500</v>
      </c>
      <c r="J8" s="27">
        <v>0</v>
      </c>
      <c r="K8" s="27">
        <v>29000</v>
      </c>
      <c r="L8" s="25">
        <f t="shared" ref="L8:L9" si="6">M8+O8</f>
        <v>192900</v>
      </c>
      <c r="M8" s="25">
        <v>135000</v>
      </c>
      <c r="N8" s="25">
        <v>0</v>
      </c>
      <c r="O8" s="25">
        <v>57900</v>
      </c>
      <c r="P8" s="26">
        <f t="shared" ref="P8:P21" si="7">Q8+R8+S8</f>
        <v>135000</v>
      </c>
      <c r="Q8" s="25">
        <v>135000</v>
      </c>
      <c r="R8" s="25">
        <v>0</v>
      </c>
      <c r="S8" s="25">
        <f>W8</f>
        <v>0</v>
      </c>
      <c r="T8" s="26">
        <f t="shared" ref="T8:T9" si="8">U8+W8</f>
        <v>0</v>
      </c>
      <c r="U8" s="26">
        <v>0</v>
      </c>
      <c r="V8" s="26">
        <v>0</v>
      </c>
      <c r="W8" s="26">
        <v>0</v>
      </c>
      <c r="X8" s="26">
        <f>T8/F8*100</f>
        <v>0</v>
      </c>
      <c r="Y8" s="26">
        <f>U8/I8*100</f>
        <v>0</v>
      </c>
      <c r="Z8" s="26"/>
      <c r="AA8" s="26">
        <f>W8/K8*100</f>
        <v>0</v>
      </c>
      <c r="AB8" s="26">
        <f t="shared" si="1"/>
        <v>0</v>
      </c>
      <c r="AC8" s="26">
        <f t="shared" si="1"/>
        <v>0</v>
      </c>
      <c r="AD8" s="26"/>
      <c r="AE8" s="26">
        <f t="shared" si="2"/>
        <v>0</v>
      </c>
      <c r="AF8" s="26">
        <f>T8/F8*100</f>
        <v>0</v>
      </c>
      <c r="AG8" s="26"/>
      <c r="AH8" s="32"/>
      <c r="AI8" s="43">
        <f t="shared" si="3"/>
        <v>0</v>
      </c>
      <c r="AJ8" s="33" t="s">
        <v>81</v>
      </c>
    </row>
    <row r="9" spans="1:36" s="7" customFormat="1" ht="225" customHeight="1">
      <c r="A9" s="45" t="s">
        <v>31</v>
      </c>
      <c r="B9" s="47" t="s">
        <v>19</v>
      </c>
      <c r="C9" s="40" t="s">
        <v>4</v>
      </c>
      <c r="D9" s="27">
        <v>728100</v>
      </c>
      <c r="E9" s="27">
        <v>1092100</v>
      </c>
      <c r="F9" s="27">
        <f t="shared" si="5"/>
        <v>1820200</v>
      </c>
      <c r="G9" s="27">
        <v>1092100</v>
      </c>
      <c r="H9" s="27">
        <v>1456400</v>
      </c>
      <c r="I9" s="27">
        <v>0</v>
      </c>
      <c r="J9" s="27">
        <v>0</v>
      </c>
      <c r="K9" s="27">
        <v>1820200</v>
      </c>
      <c r="L9" s="25">
        <f t="shared" si="6"/>
        <v>4368700</v>
      </c>
      <c r="M9" s="25">
        <v>0</v>
      </c>
      <c r="N9" s="25">
        <v>0</v>
      </c>
      <c r="O9" s="25">
        <v>4368700</v>
      </c>
      <c r="P9" s="26">
        <f t="shared" si="7"/>
        <v>99506.18</v>
      </c>
      <c r="Q9" s="25">
        <v>0</v>
      </c>
      <c r="R9" s="25">
        <v>0</v>
      </c>
      <c r="S9" s="25">
        <f t="shared" ref="S9:S21" si="9">W9</f>
        <v>99506.18</v>
      </c>
      <c r="T9" s="26">
        <f t="shared" si="8"/>
        <v>99506.18</v>
      </c>
      <c r="U9" s="26">
        <v>0</v>
      </c>
      <c r="V9" s="26">
        <v>0</v>
      </c>
      <c r="W9" s="26">
        <v>99506.18</v>
      </c>
      <c r="X9" s="26">
        <f>T9/F9*100</f>
        <v>5.4667717833205138</v>
      </c>
      <c r="Y9" s="26"/>
      <c r="Z9" s="26"/>
      <c r="AA9" s="26">
        <f>W9/K9*100</f>
        <v>5.4667717833205138</v>
      </c>
      <c r="AB9" s="26">
        <f t="shared" ref="AB9:AB21" si="10">T9/L9*100</f>
        <v>2.2777068693203928</v>
      </c>
      <c r="AC9" s="26"/>
      <c r="AD9" s="26"/>
      <c r="AE9" s="26">
        <f t="shared" si="2"/>
        <v>2.2777068693203928</v>
      </c>
      <c r="AF9" s="26">
        <f>T9/F9*100</f>
        <v>5.4667717833205138</v>
      </c>
      <c r="AG9" s="26"/>
      <c r="AH9" s="32"/>
      <c r="AI9" s="42"/>
      <c r="AJ9" s="33" t="s">
        <v>83</v>
      </c>
    </row>
    <row r="10" spans="1:36" s="8" customFormat="1" ht="46.5" customHeight="1">
      <c r="A10" s="1" t="s">
        <v>32</v>
      </c>
      <c r="B10" s="46" t="s">
        <v>20</v>
      </c>
      <c r="C10" s="41"/>
      <c r="D10" s="3">
        <f t="shared" ref="D10:W10" si="11">SUM(D11:D17)</f>
        <v>1601822</v>
      </c>
      <c r="E10" s="3">
        <f t="shared" si="11"/>
        <v>768000</v>
      </c>
      <c r="F10" s="3">
        <f t="shared" si="11"/>
        <v>1752765</v>
      </c>
      <c r="G10" s="3">
        <f t="shared" si="11"/>
        <v>1505562</v>
      </c>
      <c r="H10" s="3">
        <f t="shared" si="11"/>
        <v>0</v>
      </c>
      <c r="I10" s="3">
        <f t="shared" si="11"/>
        <v>0</v>
      </c>
      <c r="J10" s="3">
        <f t="shared" si="11"/>
        <v>0</v>
      </c>
      <c r="K10" s="3">
        <f t="shared" si="11"/>
        <v>1752765</v>
      </c>
      <c r="L10" s="3">
        <f>SUM(L11:L17)</f>
        <v>4252765</v>
      </c>
      <c r="M10" s="3">
        <f>SUM(M11:M17)</f>
        <v>0</v>
      </c>
      <c r="N10" s="3">
        <f>SUM(N11:N17)</f>
        <v>0</v>
      </c>
      <c r="O10" s="3">
        <f>SUM(O11:O17)</f>
        <v>4252765</v>
      </c>
      <c r="P10" s="3">
        <f t="shared" si="11"/>
        <v>604367.96</v>
      </c>
      <c r="Q10" s="3">
        <f t="shared" si="11"/>
        <v>0</v>
      </c>
      <c r="R10" s="3">
        <f t="shared" si="11"/>
        <v>0</v>
      </c>
      <c r="S10" s="3">
        <f t="shared" si="11"/>
        <v>604367.96</v>
      </c>
      <c r="T10" s="3">
        <f t="shared" si="11"/>
        <v>604367.96</v>
      </c>
      <c r="U10" s="3">
        <f t="shared" si="11"/>
        <v>0</v>
      </c>
      <c r="V10" s="3">
        <f t="shared" si="11"/>
        <v>0</v>
      </c>
      <c r="W10" s="3">
        <f t="shared" si="11"/>
        <v>604367.96</v>
      </c>
      <c r="X10" s="2">
        <f>T10/F10*100</f>
        <v>34.480832284989717</v>
      </c>
      <c r="Y10" s="26"/>
      <c r="Z10" s="26"/>
      <c r="AA10" s="26">
        <f>W10/K10*100</f>
        <v>34.480832284989717</v>
      </c>
      <c r="AB10" s="2">
        <f t="shared" si="10"/>
        <v>14.211176963693031</v>
      </c>
      <c r="AC10" s="26"/>
      <c r="AD10" s="26"/>
      <c r="AE10" s="2">
        <f t="shared" si="2"/>
        <v>14.211176963693031</v>
      </c>
      <c r="AF10" s="2">
        <f>T10/F10*100</f>
        <v>34.480832284989717</v>
      </c>
      <c r="AG10" s="26"/>
      <c r="AH10" s="31"/>
      <c r="AI10" s="42"/>
      <c r="AJ10" s="31"/>
    </row>
    <row r="11" spans="1:36" s="7" customFormat="1" ht="46.5" customHeight="1">
      <c r="A11" s="45" t="s">
        <v>33</v>
      </c>
      <c r="B11" s="47" t="s">
        <v>62</v>
      </c>
      <c r="C11" s="40" t="s">
        <v>5</v>
      </c>
      <c r="D11" s="27">
        <v>0</v>
      </c>
      <c r="E11" s="27">
        <v>0</v>
      </c>
      <c r="F11" s="27">
        <f t="shared" si="5"/>
        <v>0</v>
      </c>
      <c r="G11" s="27">
        <v>322000</v>
      </c>
      <c r="H11" s="27">
        <v>0</v>
      </c>
      <c r="I11" s="27">
        <v>0</v>
      </c>
      <c r="J11" s="27">
        <v>0</v>
      </c>
      <c r="K11" s="27">
        <v>0</v>
      </c>
      <c r="L11" s="25">
        <f>SUM(M11:O11)</f>
        <v>322000</v>
      </c>
      <c r="M11" s="25">
        <v>0</v>
      </c>
      <c r="N11" s="25">
        <v>0</v>
      </c>
      <c r="O11" s="25">
        <v>322000</v>
      </c>
      <c r="P11" s="26">
        <f t="shared" si="7"/>
        <v>0</v>
      </c>
      <c r="Q11" s="25">
        <v>0</v>
      </c>
      <c r="R11" s="25">
        <v>0</v>
      </c>
      <c r="S11" s="25">
        <f t="shared" si="9"/>
        <v>0</v>
      </c>
      <c r="T11" s="26">
        <f>U11+W11</f>
        <v>0</v>
      </c>
      <c r="U11" s="26">
        <v>0</v>
      </c>
      <c r="V11" s="26">
        <v>0</v>
      </c>
      <c r="W11" s="26">
        <v>0</v>
      </c>
      <c r="X11" s="2"/>
      <c r="Y11" s="26"/>
      <c r="Z11" s="26"/>
      <c r="AA11" s="26"/>
      <c r="AB11" s="26">
        <f t="shared" si="10"/>
        <v>0</v>
      </c>
      <c r="AC11" s="26"/>
      <c r="AD11" s="26"/>
      <c r="AE11" s="26">
        <f t="shared" si="2"/>
        <v>0</v>
      </c>
      <c r="AF11" s="26"/>
      <c r="AG11" s="26"/>
      <c r="AH11" s="32"/>
      <c r="AI11" s="42"/>
      <c r="AJ11" s="32"/>
    </row>
    <row r="12" spans="1:36" s="7" customFormat="1" ht="53.25" customHeight="1">
      <c r="A12" s="45" t="s">
        <v>34</v>
      </c>
      <c r="B12" s="47" t="s">
        <v>63</v>
      </c>
      <c r="C12" s="40" t="s">
        <v>4</v>
      </c>
      <c r="D12" s="27">
        <v>0</v>
      </c>
      <c r="E12" s="27">
        <v>0</v>
      </c>
      <c r="F12" s="27">
        <f t="shared" si="5"/>
        <v>0</v>
      </c>
      <c r="G12" s="27">
        <v>1055672</v>
      </c>
      <c r="H12" s="27">
        <v>0</v>
      </c>
      <c r="I12" s="27">
        <v>0</v>
      </c>
      <c r="J12" s="27">
        <v>0</v>
      </c>
      <c r="K12" s="27">
        <v>0</v>
      </c>
      <c r="L12" s="25">
        <f t="shared" ref="L12:L17" si="12">SUM(M12:O12)</f>
        <v>2050110</v>
      </c>
      <c r="M12" s="25">
        <v>0</v>
      </c>
      <c r="N12" s="25">
        <v>0</v>
      </c>
      <c r="O12" s="25">
        <v>2050110</v>
      </c>
      <c r="P12" s="26">
        <f t="shared" si="7"/>
        <v>0</v>
      </c>
      <c r="Q12" s="25">
        <v>0</v>
      </c>
      <c r="R12" s="25">
        <v>0</v>
      </c>
      <c r="S12" s="25">
        <f t="shared" si="9"/>
        <v>0</v>
      </c>
      <c r="T12" s="26">
        <f t="shared" ref="T12:T21" si="13">U12+W12</f>
        <v>0</v>
      </c>
      <c r="U12" s="26">
        <v>0</v>
      </c>
      <c r="V12" s="26">
        <v>0</v>
      </c>
      <c r="W12" s="26">
        <v>0</v>
      </c>
      <c r="X12" s="2"/>
      <c r="Y12" s="26"/>
      <c r="Z12" s="26"/>
      <c r="AA12" s="26"/>
      <c r="AB12" s="26">
        <f t="shared" si="10"/>
        <v>0</v>
      </c>
      <c r="AC12" s="26"/>
      <c r="AD12" s="26"/>
      <c r="AE12" s="26">
        <f t="shared" si="2"/>
        <v>0</v>
      </c>
      <c r="AF12" s="26"/>
      <c r="AG12" s="26"/>
      <c r="AH12" s="32"/>
      <c r="AI12" s="42"/>
      <c r="AJ12" s="32"/>
    </row>
    <row r="13" spans="1:36" s="7" customFormat="1" ht="58.5" customHeight="1">
      <c r="A13" s="45" t="s">
        <v>35</v>
      </c>
      <c r="B13" s="47" t="s">
        <v>70</v>
      </c>
      <c r="C13" s="40" t="s">
        <v>4</v>
      </c>
      <c r="D13" s="25">
        <v>531428</v>
      </c>
      <c r="E13" s="27"/>
      <c r="F13" s="27">
        <v>528771</v>
      </c>
      <c r="G13" s="27"/>
      <c r="H13" s="27"/>
      <c r="I13" s="27">
        <v>0</v>
      </c>
      <c r="J13" s="27">
        <v>0</v>
      </c>
      <c r="K13" s="27">
        <v>528771</v>
      </c>
      <c r="L13" s="25">
        <f t="shared" si="12"/>
        <v>528771</v>
      </c>
      <c r="M13" s="25">
        <v>0</v>
      </c>
      <c r="N13" s="25">
        <v>0</v>
      </c>
      <c r="O13" s="25">
        <v>528771</v>
      </c>
      <c r="P13" s="26">
        <f t="shared" si="7"/>
        <v>527367.96</v>
      </c>
      <c r="Q13" s="25">
        <v>0</v>
      </c>
      <c r="R13" s="25">
        <v>0</v>
      </c>
      <c r="S13" s="25">
        <f t="shared" si="9"/>
        <v>527367.96</v>
      </c>
      <c r="T13" s="26">
        <f t="shared" si="13"/>
        <v>527367.96</v>
      </c>
      <c r="U13" s="26">
        <v>0</v>
      </c>
      <c r="V13" s="26">
        <v>0</v>
      </c>
      <c r="W13" s="26">
        <v>527367.96</v>
      </c>
      <c r="X13" s="26">
        <f>T13/F13*100</f>
        <v>99.734660183709011</v>
      </c>
      <c r="Y13" s="26"/>
      <c r="Z13" s="26"/>
      <c r="AA13" s="26">
        <f>W13/K13*100</f>
        <v>99.734660183709011</v>
      </c>
      <c r="AB13" s="26">
        <f t="shared" si="10"/>
        <v>99.734660183709011</v>
      </c>
      <c r="AC13" s="26"/>
      <c r="AD13" s="26"/>
      <c r="AE13" s="26">
        <f t="shared" si="2"/>
        <v>99.734660183709011</v>
      </c>
      <c r="AF13" s="26">
        <f>T13/F13*100</f>
        <v>99.734660183709011</v>
      </c>
      <c r="AG13" s="26"/>
      <c r="AH13" s="32"/>
      <c r="AI13" s="42"/>
      <c r="AJ13" s="32"/>
    </row>
    <row r="14" spans="1:36" s="7" customFormat="1" ht="51.75" customHeight="1">
      <c r="A14" s="45" t="s">
        <v>55</v>
      </c>
      <c r="B14" s="47" t="s">
        <v>71</v>
      </c>
      <c r="C14" s="40" t="s">
        <v>4</v>
      </c>
      <c r="D14" s="25">
        <v>993394</v>
      </c>
      <c r="E14" s="27"/>
      <c r="F14" s="27">
        <f t="shared" si="5"/>
        <v>993394</v>
      </c>
      <c r="G14" s="27"/>
      <c r="H14" s="27"/>
      <c r="I14" s="27">
        <v>0</v>
      </c>
      <c r="J14" s="27">
        <v>0</v>
      </c>
      <c r="K14" s="27">
        <v>993394</v>
      </c>
      <c r="L14" s="25">
        <f t="shared" si="12"/>
        <v>993394</v>
      </c>
      <c r="M14" s="25">
        <v>0</v>
      </c>
      <c r="N14" s="25">
        <v>0</v>
      </c>
      <c r="O14" s="25">
        <v>993394</v>
      </c>
      <c r="P14" s="26">
        <f t="shared" si="7"/>
        <v>0</v>
      </c>
      <c r="Q14" s="25">
        <v>0</v>
      </c>
      <c r="R14" s="25">
        <v>0</v>
      </c>
      <c r="S14" s="25">
        <f t="shared" si="9"/>
        <v>0</v>
      </c>
      <c r="T14" s="26">
        <f t="shared" si="13"/>
        <v>0</v>
      </c>
      <c r="U14" s="26">
        <v>0</v>
      </c>
      <c r="V14" s="26">
        <v>0</v>
      </c>
      <c r="W14" s="26">
        <v>0</v>
      </c>
      <c r="X14" s="26">
        <f>T14/F14*100</f>
        <v>0</v>
      </c>
      <c r="Y14" s="26"/>
      <c r="Z14" s="26"/>
      <c r="AA14" s="26">
        <f>W14/K14*100</f>
        <v>0</v>
      </c>
      <c r="AB14" s="26">
        <f t="shared" si="10"/>
        <v>0</v>
      </c>
      <c r="AC14" s="26"/>
      <c r="AD14" s="26"/>
      <c r="AE14" s="26">
        <f t="shared" si="2"/>
        <v>0</v>
      </c>
      <c r="AF14" s="26">
        <f>T14/F14*100</f>
        <v>0</v>
      </c>
      <c r="AG14" s="26"/>
      <c r="AH14" s="32"/>
      <c r="AI14" s="42"/>
      <c r="AJ14" s="33" t="s">
        <v>84</v>
      </c>
    </row>
    <row r="15" spans="1:36" s="7" customFormat="1" ht="74.25" customHeight="1">
      <c r="A15" s="45" t="s">
        <v>67</v>
      </c>
      <c r="B15" s="47" t="s">
        <v>72</v>
      </c>
      <c r="C15" s="40" t="s">
        <v>3</v>
      </c>
      <c r="D15" s="27">
        <v>77000</v>
      </c>
      <c r="E15" s="27"/>
      <c r="F15" s="27">
        <f t="shared" si="5"/>
        <v>77000</v>
      </c>
      <c r="G15" s="27"/>
      <c r="H15" s="27"/>
      <c r="I15" s="27">
        <v>0</v>
      </c>
      <c r="J15" s="27">
        <v>0</v>
      </c>
      <c r="K15" s="27">
        <v>77000</v>
      </c>
      <c r="L15" s="25">
        <f t="shared" si="12"/>
        <v>77000</v>
      </c>
      <c r="M15" s="25">
        <v>0</v>
      </c>
      <c r="N15" s="25">
        <v>0</v>
      </c>
      <c r="O15" s="25">
        <v>77000</v>
      </c>
      <c r="P15" s="26">
        <f t="shared" si="7"/>
        <v>77000</v>
      </c>
      <c r="Q15" s="25">
        <v>0</v>
      </c>
      <c r="R15" s="25">
        <v>0</v>
      </c>
      <c r="S15" s="25">
        <f t="shared" si="9"/>
        <v>77000</v>
      </c>
      <c r="T15" s="26">
        <f t="shared" si="13"/>
        <v>77000</v>
      </c>
      <c r="U15" s="26">
        <v>0</v>
      </c>
      <c r="V15" s="26">
        <v>0</v>
      </c>
      <c r="W15" s="26">
        <v>77000</v>
      </c>
      <c r="X15" s="26">
        <f>T15/F15*100</f>
        <v>100</v>
      </c>
      <c r="Y15" s="26"/>
      <c r="Z15" s="26"/>
      <c r="AA15" s="26">
        <f>W15/K15*100</f>
        <v>100</v>
      </c>
      <c r="AB15" s="26">
        <f t="shared" si="10"/>
        <v>100</v>
      </c>
      <c r="AC15" s="26"/>
      <c r="AD15" s="26"/>
      <c r="AE15" s="26">
        <f t="shared" si="2"/>
        <v>100</v>
      </c>
      <c r="AF15" s="26">
        <f>T15/F15*100</f>
        <v>100</v>
      </c>
      <c r="AG15" s="26"/>
      <c r="AH15" s="32"/>
      <c r="AI15" s="42"/>
      <c r="AJ15" s="32"/>
    </row>
    <row r="16" spans="1:36" s="7" customFormat="1" ht="41.25" customHeight="1">
      <c r="A16" s="45" t="s">
        <v>68</v>
      </c>
      <c r="B16" s="47" t="s">
        <v>64</v>
      </c>
      <c r="C16" s="40" t="s">
        <v>4</v>
      </c>
      <c r="D16" s="27">
        <v>0</v>
      </c>
      <c r="E16" s="27">
        <v>0</v>
      </c>
      <c r="F16" s="27">
        <f t="shared" si="5"/>
        <v>0</v>
      </c>
      <c r="G16" s="27">
        <v>127890</v>
      </c>
      <c r="H16" s="27">
        <v>0</v>
      </c>
      <c r="I16" s="27">
        <v>0</v>
      </c>
      <c r="J16" s="27">
        <v>0</v>
      </c>
      <c r="K16" s="27">
        <v>0</v>
      </c>
      <c r="L16" s="25">
        <f t="shared" si="12"/>
        <v>127890</v>
      </c>
      <c r="M16" s="25">
        <v>0</v>
      </c>
      <c r="N16" s="25">
        <v>0</v>
      </c>
      <c r="O16" s="25">
        <v>127890</v>
      </c>
      <c r="P16" s="26">
        <f t="shared" si="7"/>
        <v>0</v>
      </c>
      <c r="Q16" s="25">
        <v>0</v>
      </c>
      <c r="R16" s="25">
        <v>0</v>
      </c>
      <c r="S16" s="25">
        <f t="shared" si="9"/>
        <v>0</v>
      </c>
      <c r="T16" s="26">
        <f t="shared" si="13"/>
        <v>0</v>
      </c>
      <c r="U16" s="26">
        <v>0</v>
      </c>
      <c r="V16" s="26">
        <v>0</v>
      </c>
      <c r="W16" s="26">
        <v>0</v>
      </c>
      <c r="X16" s="26"/>
      <c r="Y16" s="26"/>
      <c r="Z16" s="26"/>
      <c r="AA16" s="26"/>
      <c r="AB16" s="26">
        <f t="shared" si="10"/>
        <v>0</v>
      </c>
      <c r="AC16" s="26"/>
      <c r="AD16" s="26"/>
      <c r="AE16" s="26">
        <f t="shared" si="2"/>
        <v>0</v>
      </c>
      <c r="AF16" s="26"/>
      <c r="AG16" s="26"/>
      <c r="AH16" s="32"/>
      <c r="AI16" s="42"/>
      <c r="AJ16" s="32"/>
    </row>
    <row r="17" spans="1:36" s="7" customFormat="1" ht="187.5">
      <c r="A17" s="45" t="s">
        <v>69</v>
      </c>
      <c r="B17" s="47" t="s">
        <v>65</v>
      </c>
      <c r="C17" s="40" t="s">
        <v>4</v>
      </c>
      <c r="D17" s="27">
        <v>0</v>
      </c>
      <c r="E17" s="27">
        <v>768000</v>
      </c>
      <c r="F17" s="27">
        <v>153600</v>
      </c>
      <c r="G17" s="27">
        <v>0</v>
      </c>
      <c r="H17" s="27">
        <v>0</v>
      </c>
      <c r="I17" s="27">
        <v>0</v>
      </c>
      <c r="J17" s="27">
        <v>0</v>
      </c>
      <c r="K17" s="27">
        <v>153600</v>
      </c>
      <c r="L17" s="25">
        <f t="shared" si="12"/>
        <v>153600</v>
      </c>
      <c r="M17" s="25">
        <v>0</v>
      </c>
      <c r="N17" s="25">
        <v>0</v>
      </c>
      <c r="O17" s="25">
        <v>153600</v>
      </c>
      <c r="P17" s="26">
        <f t="shared" si="7"/>
        <v>0</v>
      </c>
      <c r="Q17" s="25">
        <v>0</v>
      </c>
      <c r="R17" s="25">
        <v>0</v>
      </c>
      <c r="S17" s="25">
        <f t="shared" si="9"/>
        <v>0</v>
      </c>
      <c r="T17" s="26">
        <f t="shared" si="13"/>
        <v>0</v>
      </c>
      <c r="U17" s="26">
        <v>0</v>
      </c>
      <c r="V17" s="26">
        <v>0</v>
      </c>
      <c r="W17" s="26">
        <v>0</v>
      </c>
      <c r="X17" s="26">
        <f t="shared" ref="X17:X21" si="14">T17/F17*100</f>
        <v>0</v>
      </c>
      <c r="Y17" s="26"/>
      <c r="Z17" s="26"/>
      <c r="AA17" s="26">
        <f t="shared" ref="AA17:AA21" si="15">W17/K17*100</f>
        <v>0</v>
      </c>
      <c r="AB17" s="26">
        <f t="shared" si="10"/>
        <v>0</v>
      </c>
      <c r="AC17" s="26"/>
      <c r="AD17" s="26"/>
      <c r="AE17" s="26">
        <f t="shared" si="2"/>
        <v>0</v>
      </c>
      <c r="AF17" s="26">
        <f t="shared" ref="AF17:AF21" si="16">T17/F17*100</f>
        <v>0</v>
      </c>
      <c r="AG17" s="26"/>
      <c r="AH17" s="32"/>
      <c r="AI17" s="42"/>
      <c r="AJ17" s="33" t="s">
        <v>85</v>
      </c>
    </row>
    <row r="18" spans="1:36" s="8" customFormat="1" ht="59.25" customHeight="1">
      <c r="A18" s="1" t="s">
        <v>36</v>
      </c>
      <c r="B18" s="46" t="s">
        <v>27</v>
      </c>
      <c r="C18" s="41"/>
      <c r="D18" s="3">
        <f>SUM(D19:D21)</f>
        <v>52500</v>
      </c>
      <c r="E18" s="3">
        <f t="shared" ref="E18:W18" si="17">SUM(E19:E21)</f>
        <v>672500</v>
      </c>
      <c r="F18" s="3">
        <f>F19+F20+F21</f>
        <v>725000</v>
      </c>
      <c r="G18" s="3">
        <f t="shared" ref="G18:K18" si="18">G19+G20+G21</f>
        <v>132500</v>
      </c>
      <c r="H18" s="3">
        <f t="shared" si="18"/>
        <v>142500</v>
      </c>
      <c r="I18" s="3">
        <f t="shared" si="18"/>
        <v>0</v>
      </c>
      <c r="J18" s="3">
        <f t="shared" si="18"/>
        <v>0</v>
      </c>
      <c r="K18" s="3">
        <f t="shared" si="18"/>
        <v>725000</v>
      </c>
      <c r="L18" s="3">
        <f>SUM(L19:L21)</f>
        <v>1000000</v>
      </c>
      <c r="M18" s="3">
        <f>SUM(M19:M21)</f>
        <v>0</v>
      </c>
      <c r="N18" s="3">
        <f>SUM(N19:N21)</f>
        <v>0</v>
      </c>
      <c r="O18" s="3">
        <f>SUM(O19:O21)</f>
        <v>1000000</v>
      </c>
      <c r="P18" s="3">
        <f t="shared" si="17"/>
        <v>284200</v>
      </c>
      <c r="Q18" s="3">
        <f t="shared" si="17"/>
        <v>0</v>
      </c>
      <c r="R18" s="3">
        <f t="shared" si="17"/>
        <v>0</v>
      </c>
      <c r="S18" s="3">
        <f t="shared" si="17"/>
        <v>284200</v>
      </c>
      <c r="T18" s="3">
        <f t="shared" si="17"/>
        <v>284200</v>
      </c>
      <c r="U18" s="3">
        <f t="shared" si="17"/>
        <v>0</v>
      </c>
      <c r="V18" s="3">
        <f t="shared" si="17"/>
        <v>0</v>
      </c>
      <c r="W18" s="3">
        <f t="shared" si="17"/>
        <v>284200</v>
      </c>
      <c r="X18" s="2">
        <f t="shared" si="14"/>
        <v>39.200000000000003</v>
      </c>
      <c r="Y18" s="2"/>
      <c r="Z18" s="2"/>
      <c r="AA18" s="2">
        <f t="shared" si="15"/>
        <v>39.200000000000003</v>
      </c>
      <c r="AB18" s="2">
        <f t="shared" si="10"/>
        <v>28.42</v>
      </c>
      <c r="AC18" s="26"/>
      <c r="AD18" s="26"/>
      <c r="AE18" s="2">
        <f t="shared" si="2"/>
        <v>28.42</v>
      </c>
      <c r="AF18" s="2">
        <f t="shared" si="16"/>
        <v>39.200000000000003</v>
      </c>
      <c r="AG18" s="26"/>
      <c r="AH18" s="31"/>
      <c r="AI18" s="42"/>
      <c r="AJ18" s="31"/>
    </row>
    <row r="19" spans="1:36" s="7" customFormat="1" ht="69" customHeight="1">
      <c r="A19" s="59" t="s">
        <v>37</v>
      </c>
      <c r="B19" s="61" t="s">
        <v>66</v>
      </c>
      <c r="C19" s="40" t="s">
        <v>5</v>
      </c>
      <c r="D19" s="27">
        <v>52500</v>
      </c>
      <c r="E19" s="27">
        <v>352500</v>
      </c>
      <c r="F19" s="27">
        <f t="shared" ref="F19:F20" si="19">I19+J19+K19</f>
        <v>405000</v>
      </c>
      <c r="G19" s="27">
        <v>132500</v>
      </c>
      <c r="H19" s="27">
        <v>142500</v>
      </c>
      <c r="I19" s="27">
        <v>0</v>
      </c>
      <c r="J19" s="27">
        <v>0</v>
      </c>
      <c r="K19" s="27">
        <v>405000</v>
      </c>
      <c r="L19" s="25">
        <f>M19+O19</f>
        <v>680000</v>
      </c>
      <c r="M19" s="25">
        <v>0</v>
      </c>
      <c r="N19" s="25">
        <v>0</v>
      </c>
      <c r="O19" s="25">
        <v>680000</v>
      </c>
      <c r="P19" s="26">
        <f t="shared" si="7"/>
        <v>0</v>
      </c>
      <c r="Q19" s="27">
        <v>0</v>
      </c>
      <c r="R19" s="27">
        <v>0</v>
      </c>
      <c r="S19" s="25">
        <f t="shared" si="9"/>
        <v>0</v>
      </c>
      <c r="T19" s="26">
        <f t="shared" si="13"/>
        <v>0</v>
      </c>
      <c r="U19" s="26">
        <v>0</v>
      </c>
      <c r="V19" s="26">
        <v>0</v>
      </c>
      <c r="W19" s="26">
        <v>0</v>
      </c>
      <c r="X19" s="26">
        <f t="shared" si="14"/>
        <v>0</v>
      </c>
      <c r="Y19" s="2"/>
      <c r="Z19" s="2"/>
      <c r="AA19" s="26">
        <f t="shared" si="15"/>
        <v>0</v>
      </c>
      <c r="AB19" s="26">
        <f t="shared" si="10"/>
        <v>0</v>
      </c>
      <c r="AC19" s="26"/>
      <c r="AD19" s="26"/>
      <c r="AE19" s="26">
        <f t="shared" si="2"/>
        <v>0</v>
      </c>
      <c r="AF19" s="26">
        <f t="shared" si="16"/>
        <v>0</v>
      </c>
      <c r="AG19" s="26"/>
      <c r="AH19" s="32"/>
      <c r="AI19" s="42"/>
      <c r="AJ19" s="33" t="s">
        <v>86</v>
      </c>
    </row>
    <row r="20" spans="1:36" s="7" customFormat="1" ht="34.5" customHeight="1">
      <c r="A20" s="59"/>
      <c r="B20" s="61"/>
      <c r="C20" s="28" t="s">
        <v>10</v>
      </c>
      <c r="D20" s="25">
        <v>0</v>
      </c>
      <c r="E20" s="25">
        <v>300000</v>
      </c>
      <c r="F20" s="27">
        <f t="shared" si="19"/>
        <v>300000</v>
      </c>
      <c r="G20" s="25">
        <v>0</v>
      </c>
      <c r="H20" s="25">
        <v>0</v>
      </c>
      <c r="I20" s="25">
        <v>0</v>
      </c>
      <c r="J20" s="25">
        <v>0</v>
      </c>
      <c r="K20" s="25">
        <v>300000</v>
      </c>
      <c r="L20" s="25">
        <f>M20+O20</f>
        <v>300000</v>
      </c>
      <c r="M20" s="25">
        <v>0</v>
      </c>
      <c r="N20" s="25">
        <v>0</v>
      </c>
      <c r="O20" s="25">
        <v>300000</v>
      </c>
      <c r="P20" s="26">
        <f t="shared" si="7"/>
        <v>284200</v>
      </c>
      <c r="Q20" s="27">
        <v>0</v>
      </c>
      <c r="R20" s="27">
        <v>0</v>
      </c>
      <c r="S20" s="25">
        <f t="shared" si="9"/>
        <v>284200</v>
      </c>
      <c r="T20" s="26">
        <f t="shared" si="13"/>
        <v>284200</v>
      </c>
      <c r="U20" s="26">
        <v>0</v>
      </c>
      <c r="V20" s="26">
        <v>0</v>
      </c>
      <c r="W20" s="26">
        <v>284200</v>
      </c>
      <c r="X20" s="26">
        <f t="shared" si="14"/>
        <v>94.733333333333334</v>
      </c>
      <c r="Y20" s="2"/>
      <c r="Z20" s="2"/>
      <c r="AA20" s="26">
        <f t="shared" si="15"/>
        <v>94.733333333333334</v>
      </c>
      <c r="AB20" s="26">
        <f t="shared" si="10"/>
        <v>94.733333333333334</v>
      </c>
      <c r="AC20" s="26"/>
      <c r="AD20" s="26"/>
      <c r="AE20" s="26">
        <f t="shared" si="2"/>
        <v>94.733333333333334</v>
      </c>
      <c r="AF20" s="26">
        <f t="shared" si="16"/>
        <v>94.733333333333334</v>
      </c>
      <c r="AG20" s="26"/>
      <c r="AH20" s="32"/>
      <c r="AI20" s="42"/>
      <c r="AJ20" s="33"/>
    </row>
    <row r="21" spans="1:36" s="7" customFormat="1" ht="225">
      <c r="A21" s="59"/>
      <c r="B21" s="61"/>
      <c r="C21" s="28" t="s">
        <v>6</v>
      </c>
      <c r="D21" s="25">
        <v>0</v>
      </c>
      <c r="E21" s="25">
        <v>20000</v>
      </c>
      <c r="F21" s="27">
        <f>I21+J21+K21</f>
        <v>20000</v>
      </c>
      <c r="G21" s="25">
        <v>0</v>
      </c>
      <c r="H21" s="25">
        <v>0</v>
      </c>
      <c r="I21" s="25">
        <v>0</v>
      </c>
      <c r="J21" s="25">
        <v>0</v>
      </c>
      <c r="K21" s="25">
        <v>20000</v>
      </c>
      <c r="L21" s="25">
        <f>M21+O21</f>
        <v>20000</v>
      </c>
      <c r="M21" s="25">
        <v>0</v>
      </c>
      <c r="N21" s="25">
        <v>0</v>
      </c>
      <c r="O21" s="25">
        <v>20000</v>
      </c>
      <c r="P21" s="26">
        <f t="shared" si="7"/>
        <v>0</v>
      </c>
      <c r="Q21" s="27">
        <v>0</v>
      </c>
      <c r="R21" s="27">
        <v>0</v>
      </c>
      <c r="S21" s="25">
        <f t="shared" si="9"/>
        <v>0</v>
      </c>
      <c r="T21" s="26">
        <f t="shared" si="13"/>
        <v>0</v>
      </c>
      <c r="U21" s="26">
        <v>0</v>
      </c>
      <c r="V21" s="26">
        <v>0</v>
      </c>
      <c r="W21" s="26">
        <v>0</v>
      </c>
      <c r="X21" s="26">
        <f t="shared" si="14"/>
        <v>0</v>
      </c>
      <c r="Y21" s="2"/>
      <c r="Z21" s="2"/>
      <c r="AA21" s="26">
        <f t="shared" si="15"/>
        <v>0</v>
      </c>
      <c r="AB21" s="26">
        <f t="shared" si="10"/>
        <v>0</v>
      </c>
      <c r="AC21" s="26"/>
      <c r="AD21" s="26"/>
      <c r="AE21" s="26">
        <f t="shared" si="2"/>
        <v>0</v>
      </c>
      <c r="AF21" s="26">
        <f t="shared" si="16"/>
        <v>0</v>
      </c>
      <c r="AG21" s="26"/>
      <c r="AH21" s="32"/>
      <c r="AI21" s="42"/>
      <c r="AJ21" s="33" t="s">
        <v>82</v>
      </c>
    </row>
    <row r="22" spans="1:36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36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36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36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36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36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36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36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36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36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36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>
      <c r="A153" s="10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>
      <c r="A154" s="10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>
      <c r="A155" s="10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>
      <c r="A156" s="10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>
      <c r="A157" s="10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</sheetData>
  <mergeCells count="18">
    <mergeCell ref="AI2:AI3"/>
    <mergeCell ref="A1:AE1"/>
    <mergeCell ref="A2:A3"/>
    <mergeCell ref="C2:C3"/>
    <mergeCell ref="L2:O2"/>
    <mergeCell ref="T2:W2"/>
    <mergeCell ref="AB2:AE2"/>
    <mergeCell ref="D2:D3"/>
    <mergeCell ref="E2:E3"/>
    <mergeCell ref="P2:S2"/>
    <mergeCell ref="B6:C6"/>
    <mergeCell ref="A19:A21"/>
    <mergeCell ref="B19:B21"/>
    <mergeCell ref="AJ2:AJ3"/>
    <mergeCell ref="AF2:AF3"/>
    <mergeCell ref="AG2:AG3"/>
    <mergeCell ref="A5:AH5"/>
    <mergeCell ref="AH2:AH3"/>
  </mergeCells>
  <pageMargins left="0.19685039370078741" right="0.19685039370078741" top="0.39370078740157483" bottom="0.19685039370078741" header="0.31496062992125984" footer="0.31496062992125984"/>
  <pageSetup paperSize="8" scale="33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79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32.25" customHeight="1">
      <c r="A2" s="81" t="s">
        <v>0</v>
      </c>
      <c r="B2" s="14" t="s">
        <v>1</v>
      </c>
      <c r="C2" s="82" t="s">
        <v>16</v>
      </c>
      <c r="D2" s="83" t="s">
        <v>45</v>
      </c>
      <c r="E2" s="83"/>
      <c r="F2" s="83"/>
      <c r="G2" s="84" t="s">
        <v>54</v>
      </c>
      <c r="H2" s="84"/>
      <c r="I2" s="84"/>
      <c r="J2" s="85" t="s">
        <v>52</v>
      </c>
      <c r="K2" s="86"/>
      <c r="L2" s="87"/>
      <c r="M2" s="88" t="s">
        <v>47</v>
      </c>
      <c r="N2" s="88" t="s">
        <v>48</v>
      </c>
    </row>
    <row r="3" spans="1:14" ht="25.5">
      <c r="A3" s="81"/>
      <c r="B3" s="15" t="s">
        <v>2</v>
      </c>
      <c r="C3" s="82"/>
      <c r="D3" s="16" t="s">
        <v>21</v>
      </c>
      <c r="E3" s="16" t="s">
        <v>22</v>
      </c>
      <c r="F3" s="16" t="s">
        <v>23</v>
      </c>
      <c r="G3" s="16" t="s">
        <v>21</v>
      </c>
      <c r="H3" s="16" t="s">
        <v>22</v>
      </c>
      <c r="I3" s="16" t="s">
        <v>23</v>
      </c>
      <c r="J3" s="16" t="s">
        <v>21</v>
      </c>
      <c r="K3" s="16" t="s">
        <v>22</v>
      </c>
      <c r="L3" s="16" t="s">
        <v>23</v>
      </c>
      <c r="M3" s="89"/>
      <c r="N3" s="89"/>
    </row>
    <row r="4" spans="1:14">
      <c r="A4" s="17" t="s">
        <v>7</v>
      </c>
      <c r="B4" s="18">
        <v>2</v>
      </c>
      <c r="C4" s="19">
        <v>3</v>
      </c>
      <c r="D4" s="19">
        <v>4</v>
      </c>
      <c r="E4" s="18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</row>
    <row r="5" spans="1:14" ht="70.5" customHeight="1">
      <c r="A5" s="20">
        <v>1</v>
      </c>
      <c r="B5" s="78" t="s">
        <v>50</v>
      </c>
      <c r="C5" s="78"/>
      <c r="D5" s="21">
        <f>SUM(D6:D7)</f>
        <v>9048313</v>
      </c>
      <c r="E5" s="21">
        <f>SUM(E6:E7)</f>
        <v>0</v>
      </c>
      <c r="F5" s="21">
        <f t="shared" ref="F5" si="0">SUM(F6:F7)</f>
        <v>9048313</v>
      </c>
      <c r="G5" s="21">
        <f>SUM(G6:G7)</f>
        <v>3127240</v>
      </c>
      <c r="H5" s="21">
        <f>SUM(H6:H7)</f>
        <v>0</v>
      </c>
      <c r="I5" s="21">
        <f>SUM(I6:I7)</f>
        <v>3127240</v>
      </c>
      <c r="J5" s="21">
        <f>G5/D5*100</f>
        <v>34.561580705707243</v>
      </c>
      <c r="K5" s="21">
        <v>0</v>
      </c>
      <c r="L5" s="21">
        <f>I5/F5*100</f>
        <v>34.561580705707243</v>
      </c>
      <c r="M5" s="29">
        <f>SUM(M6:M7)</f>
        <v>9048313</v>
      </c>
      <c r="N5" s="21">
        <f>M5/D5*100</f>
        <v>100</v>
      </c>
    </row>
    <row r="6" spans="1:14" ht="58.5" customHeight="1">
      <c r="A6" s="22" t="s">
        <v>8</v>
      </c>
      <c r="B6" s="23" t="s">
        <v>17</v>
      </c>
      <c r="C6" s="23" t="s">
        <v>53</v>
      </c>
      <c r="D6" s="23">
        <f t="shared" ref="D6:D7" si="1">E6+F6</f>
        <v>24540</v>
      </c>
      <c r="E6" s="23">
        <v>0</v>
      </c>
      <c r="F6" s="23">
        <v>24540</v>
      </c>
      <c r="G6" s="23">
        <f>H6+I6</f>
        <v>0</v>
      </c>
      <c r="H6" s="23">
        <v>0</v>
      </c>
      <c r="I6" s="23">
        <v>0</v>
      </c>
      <c r="J6" s="24">
        <f>G6/D6*100</f>
        <v>0</v>
      </c>
      <c r="K6" s="24">
        <v>0</v>
      </c>
      <c r="L6" s="24">
        <f>I6/F6*100</f>
        <v>0</v>
      </c>
      <c r="M6" s="30">
        <f>F6</f>
        <v>24540</v>
      </c>
      <c r="N6" s="24">
        <f>M6/D6*100</f>
        <v>100</v>
      </c>
    </row>
    <row r="7" spans="1:14" ht="34.5" customHeight="1">
      <c r="A7" s="22" t="s">
        <v>9</v>
      </c>
      <c r="B7" s="23" t="s">
        <v>51</v>
      </c>
      <c r="C7" s="23" t="s">
        <v>53</v>
      </c>
      <c r="D7" s="23">
        <f t="shared" si="1"/>
        <v>9023773</v>
      </c>
      <c r="E7" s="23">
        <v>0</v>
      </c>
      <c r="F7" s="23">
        <v>9023773</v>
      </c>
      <c r="G7" s="23">
        <f t="shared" ref="G7" si="2">H7+I7</f>
        <v>3127240</v>
      </c>
      <c r="H7" s="23">
        <v>0</v>
      </c>
      <c r="I7" s="23">
        <v>3127240</v>
      </c>
      <c r="J7" s="24">
        <f>G7/D7*100</f>
        <v>34.655570347348053</v>
      </c>
      <c r="K7" s="24">
        <v>0</v>
      </c>
      <c r="L7" s="24">
        <f>I7/F7*100</f>
        <v>34.655570347348053</v>
      </c>
      <c r="M7" s="30">
        <f>F7</f>
        <v>9023773</v>
      </c>
      <c r="N7" s="2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2016-06-06T04:26:17Z</cp:lastPrinted>
  <dcterms:created xsi:type="dcterms:W3CDTF">2012-05-22T08:33:39Z</dcterms:created>
  <dcterms:modified xsi:type="dcterms:W3CDTF">2016-09-08T10:10:44Z</dcterms:modified>
</cp:coreProperties>
</file>