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9200" windowHeight="1131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муниципальные!$A$4:$AF$4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S17" i="33"/>
  <c r="P17" s="1"/>
  <c r="AB8" l="1"/>
  <c r="G10" l="1"/>
  <c r="H10"/>
  <c r="I10"/>
  <c r="J10"/>
  <c r="K10"/>
  <c r="M10"/>
  <c r="N10"/>
  <c r="O10"/>
  <c r="Q10"/>
  <c r="R10"/>
  <c r="U10"/>
  <c r="V10"/>
  <c r="W10"/>
  <c r="AA17"/>
  <c r="T17"/>
  <c r="L17"/>
  <c r="D18"/>
  <c r="E18"/>
  <c r="G18"/>
  <c r="H18"/>
  <c r="I18"/>
  <c r="J18"/>
  <c r="K18"/>
  <c r="M18"/>
  <c r="N18"/>
  <c r="O18"/>
  <c r="Q18"/>
  <c r="R18"/>
  <c r="U18"/>
  <c r="V18"/>
  <c r="W18"/>
  <c r="AA18" l="1"/>
  <c r="X17"/>
  <c r="G7" l="1"/>
  <c r="H7"/>
  <c r="I7"/>
  <c r="J7"/>
  <c r="K7"/>
  <c r="K6" l="1"/>
  <c r="I6"/>
  <c r="G6"/>
  <c r="J6"/>
  <c r="H6"/>
  <c r="F20" l="1"/>
  <c r="F21"/>
  <c r="F18" l="1"/>
  <c r="F8" l="1"/>
  <c r="F14"/>
  <c r="F15"/>
  <c r="F10" l="1"/>
  <c r="F7"/>
  <c r="F6" l="1"/>
  <c r="AA21" l="1"/>
  <c r="AA20"/>
  <c r="AA19"/>
  <c r="AA16"/>
  <c r="AA15"/>
  <c r="AA14"/>
  <c r="AA13"/>
  <c r="AA12"/>
  <c r="AA11"/>
  <c r="AA9"/>
  <c r="Y8"/>
  <c r="AA8"/>
  <c r="S16"/>
  <c r="S19"/>
  <c r="S20"/>
  <c r="S21"/>
  <c r="S9"/>
  <c r="S11"/>
  <c r="S12"/>
  <c r="P12" s="1"/>
  <c r="S13"/>
  <c r="P13" s="1"/>
  <c r="S14"/>
  <c r="P14" s="1"/>
  <c r="S15"/>
  <c r="P15" s="1"/>
  <c r="S8"/>
  <c r="T15"/>
  <c r="L15"/>
  <c r="T13"/>
  <c r="T14"/>
  <c r="L13"/>
  <c r="L14"/>
  <c r="Q7"/>
  <c r="R7"/>
  <c r="S10" l="1"/>
  <c r="S18"/>
  <c r="X15"/>
  <c r="S7"/>
  <c r="Q6"/>
  <c r="R6"/>
  <c r="X14"/>
  <c r="X13"/>
  <c r="P8"/>
  <c r="P9"/>
  <c r="P11"/>
  <c r="P16"/>
  <c r="P19"/>
  <c r="P20"/>
  <c r="P21"/>
  <c r="P10" l="1"/>
  <c r="P18"/>
  <c r="S6"/>
  <c r="P7"/>
  <c r="P6" l="1"/>
  <c r="U7" l="1"/>
  <c r="V7"/>
  <c r="W7"/>
  <c r="AB7" l="1"/>
  <c r="V6"/>
  <c r="W6"/>
  <c r="U6"/>
  <c r="AB6" l="1"/>
  <c r="E10"/>
  <c r="AA10"/>
  <c r="D10"/>
  <c r="L12"/>
  <c r="L16"/>
  <c r="L11"/>
  <c r="L10" l="1"/>
  <c r="E7"/>
  <c r="M7"/>
  <c r="N7"/>
  <c r="O7"/>
  <c r="D7"/>
  <c r="D6" s="1"/>
  <c r="N6" l="1"/>
  <c r="E6"/>
  <c r="O6"/>
  <c r="AA6" s="1"/>
  <c r="AA7"/>
  <c r="M6"/>
  <c r="Y6" s="1"/>
  <c r="Y7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T16" i="33" l="1"/>
  <c r="X16" l="1"/>
  <c r="T11" l="1"/>
  <c r="T9"/>
  <c r="L9"/>
  <c r="X11" l="1"/>
  <c r="X9"/>
  <c r="T12" l="1"/>
  <c r="T10" s="1"/>
  <c r="T20"/>
  <c r="T21"/>
  <c r="L19"/>
  <c r="L20"/>
  <c r="L21"/>
  <c r="T8"/>
  <c r="L8"/>
  <c r="L7" s="1"/>
  <c r="L18" l="1"/>
  <c r="T18"/>
  <c r="X12"/>
  <c r="T7"/>
  <c r="X8"/>
  <c r="X21"/>
  <c r="X19"/>
  <c r="X20"/>
  <c r="L6"/>
  <c r="X18" l="1"/>
  <c r="X7"/>
  <c r="T6"/>
  <c r="X10"/>
  <c r="X6" l="1"/>
</calcChain>
</file>

<file path=xl/sharedStrings.xml><?xml version="1.0" encoding="utf-8"?>
<sst xmlns="http://schemas.openxmlformats.org/spreadsheetml/2006/main" count="133" uniqueCount="89">
  <si>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</si>
  <si>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</si>
  <si>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</si>
  <si>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</si>
  <si>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</si>
  <si>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</si>
  <si>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</si>
  <si>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</si>
  <si>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1.1</t>
  </si>
  <si>
    <t>1.2</t>
  </si>
  <si>
    <t>КК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</si>
  <si>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</si>
  <si>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</si>
  <si>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</si>
  <si>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</si>
  <si>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</si>
  <si>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</si>
  <si>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</si>
  <si>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</si>
  <si>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</si>
  <si>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</si>
  <si>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Всего</t>
  </si>
  <si>
    <t>окружной бюджет</t>
  </si>
  <si>
    <t>местный бюджет</t>
  </si>
  <si>
    <t>3</t>
  </si>
  <si>
    <t>4</t>
  </si>
  <si>
    <t>6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</si>
  <si>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</si>
  <si>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</si>
  <si>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</si>
  <si>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</si>
  <si>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</si>
  <si>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</si>
  <si>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</si>
  <si>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</si>
  <si>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</si>
  <si>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</si>
  <si>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</si>
  <si>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</si>
  <si>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</si>
  <si>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</si>
  <si>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</si>
  <si>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</si>
  <si>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</si>
  <si>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</si>
  <si>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</si>
  <si>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</si>
  <si>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</si>
  <si>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</si>
  <si>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</si>
  <si>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</si>
  <si>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</si>
  <si>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</si>
  <si>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</si>
  <si>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9.2.5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</si>
  <si>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</si>
  <si>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</si>
  <si>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</si>
  <si>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</si>
  <si>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</si>
  <si>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</si>
  <si>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</si>
  <si>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</si>
  <si>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</si>
  <si>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</si>
  <si>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</si>
  <si>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</si>
  <si>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</si>
  <si>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</si>
  <si>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</si>
  <si>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% исполнения  к финансированию (окружной б-т)</t>
  </si>
  <si>
    <t>Администрация города Нефтеюганска</t>
  </si>
  <si>
    <t>% исполнения  к плану 2016 года</t>
  </si>
  <si>
    <t xml:space="preserve">Всего </t>
  </si>
  <si>
    <t>Причины низкого исполнения</t>
  </si>
  <si>
    <t>16</t>
  </si>
  <si>
    <t>17</t>
  </si>
  <si>
    <t>18</t>
  </si>
  <si>
    <t>19</t>
  </si>
  <si>
    <t>20</t>
  </si>
  <si>
    <t>22</t>
  </si>
  <si>
    <t>23</t>
  </si>
  <si>
    <t>ПЛАН на 9 месяцев 2016 год (рублей)</t>
  </si>
  <si>
    <t>9.2.9</t>
  </si>
  <si>
    <t>Установка дорожных знаков и восстановление искусственных дорожных неровностей</t>
  </si>
  <si>
    <t>Профинансировано  на 29.11.2016  (рублей)</t>
  </si>
  <si>
    <t>Кассовый расход по 29.11.2016  (рублей)</t>
  </si>
  <si>
    <t>материальное стимулирование будет выплачено в декабре 2016</t>
  </si>
  <si>
    <t>аукцион объявлен повторно. Денежные средства будут переходящими на 2017 год.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</si>
</sst>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7"/>
  <sheetViews>
    <sheetView tabSelected="1" view="pageBreakPreview" zoomScale="70" zoomScaleNormal="46" zoomScaleSheetLayoutView="70" workbookViewId="0">
      <pane ySplit="3" topLeftCell="A4" activePane="bottomLeft" state="frozen"/>
      <selection pane="bottomLeft" activeCell="AB11" sqref="AB11"/>
    </sheetView>
  </sheetViews>
  <sheetFormatPr defaultColWidth="9.140625" defaultRowHeight="18.75"/>
  <cols>
    <col min="1" max="1" width="10" style="13" customWidth="1"/>
    <col min="2" max="2" width="54.85546875" style="9" customWidth="1"/>
    <col min="3" max="3" width="13.140625" style="9" customWidth="1"/>
    <col min="4" max="11" width="23.28515625" style="9" hidden="1" customWidth="1"/>
    <col min="12" max="14" width="23.28515625" style="9" customWidth="1"/>
    <col min="15" max="15" width="23" style="9" customWidth="1"/>
    <col min="16" max="16" width="22.140625" style="9" hidden="1" customWidth="1"/>
    <col min="17" max="17" width="22.5703125" style="9" hidden="1" customWidth="1"/>
    <col min="18" max="19" width="22" style="9" hidden="1" customWidth="1"/>
    <col min="20" max="21" width="24.42578125" style="11" customWidth="1"/>
    <col min="22" max="22" width="22" style="11" customWidth="1"/>
    <col min="23" max="23" width="23.140625" style="11" customWidth="1"/>
    <col min="24" max="24" width="17.140625" style="12" customWidth="1"/>
    <col min="25" max="26" width="14.140625" style="12" customWidth="1"/>
    <col min="27" max="27" width="13.7109375" style="12" customWidth="1"/>
    <col min="28" max="28" width="24.42578125" style="12" customWidth="1"/>
    <col min="29" max="29" width="32.42578125" style="9" customWidth="1"/>
    <col min="30" max="16384" width="9.140625" style="9"/>
  </cols>
  <sheetData>
    <row r="1" spans="1:29" s="6" customFormat="1" ht="62.25" customHeight="1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39"/>
    </row>
    <row r="2" spans="1:29" s="7" customFormat="1" ht="56.25">
      <c r="A2" s="57" t="s">
        <v>0</v>
      </c>
      <c r="B2" s="4" t="s">
        <v>1</v>
      </c>
      <c r="C2" s="58" t="s">
        <v>16</v>
      </c>
      <c r="D2" s="64" t="s">
        <v>57</v>
      </c>
      <c r="E2" s="64" t="s">
        <v>58</v>
      </c>
      <c r="F2" s="34" t="s">
        <v>82</v>
      </c>
      <c r="G2" s="35"/>
      <c r="H2" s="35"/>
      <c r="I2" s="35"/>
      <c r="J2" s="35"/>
      <c r="K2" s="36"/>
      <c r="L2" s="59" t="s">
        <v>56</v>
      </c>
      <c r="M2" s="59"/>
      <c r="N2" s="59"/>
      <c r="O2" s="59"/>
      <c r="P2" s="60" t="s">
        <v>85</v>
      </c>
      <c r="Q2" s="60"/>
      <c r="R2" s="60"/>
      <c r="S2" s="60"/>
      <c r="T2" s="60" t="s">
        <v>86</v>
      </c>
      <c r="U2" s="60"/>
      <c r="V2" s="60"/>
      <c r="W2" s="60"/>
      <c r="X2" s="61" t="s">
        <v>72</v>
      </c>
      <c r="Y2" s="62"/>
      <c r="Z2" s="62"/>
      <c r="AA2" s="63"/>
      <c r="AB2" s="53" t="s">
        <v>70</v>
      </c>
      <c r="AC2" s="52" t="s">
        <v>74</v>
      </c>
    </row>
    <row r="3" spans="1:29" s="7" customFormat="1" ht="56.25">
      <c r="A3" s="57"/>
      <c r="B3" s="41" t="s">
        <v>2</v>
      </c>
      <c r="C3" s="58"/>
      <c r="D3" s="65"/>
      <c r="E3" s="65"/>
      <c r="F3" s="41" t="s">
        <v>73</v>
      </c>
      <c r="G3" s="43"/>
      <c r="H3" s="43"/>
      <c r="I3" s="42" t="s">
        <v>22</v>
      </c>
      <c r="J3" s="42" t="s">
        <v>59</v>
      </c>
      <c r="K3" s="42" t="s">
        <v>23</v>
      </c>
      <c r="L3" s="42" t="s">
        <v>21</v>
      </c>
      <c r="M3" s="42" t="s">
        <v>22</v>
      </c>
      <c r="N3" s="42" t="s">
        <v>59</v>
      </c>
      <c r="O3" s="42" t="s">
        <v>23</v>
      </c>
      <c r="P3" s="42" t="s">
        <v>21</v>
      </c>
      <c r="Q3" s="42" t="s">
        <v>22</v>
      </c>
      <c r="R3" s="42" t="s">
        <v>59</v>
      </c>
      <c r="S3" s="42" t="s">
        <v>23</v>
      </c>
      <c r="T3" s="42" t="s">
        <v>21</v>
      </c>
      <c r="U3" s="42" t="s">
        <v>22</v>
      </c>
      <c r="V3" s="42" t="s">
        <v>59</v>
      </c>
      <c r="W3" s="42" t="s">
        <v>23</v>
      </c>
      <c r="X3" s="5" t="s">
        <v>21</v>
      </c>
      <c r="Y3" s="5" t="s">
        <v>22</v>
      </c>
      <c r="Z3" s="5" t="s">
        <v>59</v>
      </c>
      <c r="AA3" s="5" t="s">
        <v>23</v>
      </c>
      <c r="AB3" s="54"/>
      <c r="AC3" s="52"/>
    </row>
    <row r="4" spans="1:29" s="7" customFormat="1">
      <c r="A4" s="40" t="s">
        <v>7</v>
      </c>
      <c r="B4" s="40" t="s">
        <v>13</v>
      </c>
      <c r="C4" s="40" t="s">
        <v>24</v>
      </c>
      <c r="D4" s="40" t="s">
        <v>25</v>
      </c>
      <c r="E4" s="40" t="s">
        <v>14</v>
      </c>
      <c r="F4" s="40" t="s">
        <v>25</v>
      </c>
      <c r="G4" s="40" t="s">
        <v>44</v>
      </c>
      <c r="H4" s="40" t="s">
        <v>15</v>
      </c>
      <c r="I4" s="40" t="s">
        <v>28</v>
      </c>
      <c r="J4" s="40" t="s">
        <v>38</v>
      </c>
      <c r="K4" s="40" t="s">
        <v>39</v>
      </c>
      <c r="L4" s="40" t="s">
        <v>14</v>
      </c>
      <c r="M4" s="40" t="s">
        <v>26</v>
      </c>
      <c r="N4" s="40" t="s">
        <v>44</v>
      </c>
      <c r="O4" s="40" t="s">
        <v>15</v>
      </c>
      <c r="P4" s="40" t="s">
        <v>28</v>
      </c>
      <c r="Q4" s="40" t="s">
        <v>38</v>
      </c>
      <c r="R4" s="40" t="s">
        <v>39</v>
      </c>
      <c r="S4" s="40" t="s">
        <v>40</v>
      </c>
      <c r="T4" s="40" t="s">
        <v>41</v>
      </c>
      <c r="U4" s="40" t="s">
        <v>42</v>
      </c>
      <c r="V4" s="40" t="s">
        <v>43</v>
      </c>
      <c r="W4" s="40" t="s">
        <v>75</v>
      </c>
      <c r="X4" s="40" t="s">
        <v>76</v>
      </c>
      <c r="Y4" s="40" t="s">
        <v>77</v>
      </c>
      <c r="Z4" s="40" t="s">
        <v>78</v>
      </c>
      <c r="AA4" s="40" t="s">
        <v>79</v>
      </c>
      <c r="AB4" s="40" t="s">
        <v>80</v>
      </c>
      <c r="AC4" s="40" t="s">
        <v>81</v>
      </c>
    </row>
    <row r="5" spans="1:29" s="7" customFormat="1">
      <c r="A5" s="47" t="s">
        <v>71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32"/>
    </row>
    <row r="6" spans="1:29" s="7" customFormat="1" ht="122.25" customHeight="1">
      <c r="A6" s="1" t="s">
        <v>28</v>
      </c>
      <c r="B6" s="49" t="s">
        <v>11</v>
      </c>
      <c r="C6" s="49"/>
      <c r="D6" s="3">
        <f t="shared" ref="D6:W6" si="0">D7+D10+D18</f>
        <v>2382422</v>
      </c>
      <c r="E6" s="3">
        <f t="shared" si="0"/>
        <v>1861100</v>
      </c>
      <c r="F6" s="3">
        <f t="shared" si="0"/>
        <v>7187482</v>
      </c>
      <c r="G6" s="3">
        <f t="shared" si="0"/>
        <v>2730162</v>
      </c>
      <c r="H6" s="3">
        <f t="shared" si="0"/>
        <v>1695300</v>
      </c>
      <c r="I6" s="3">
        <f t="shared" si="0"/>
        <v>67500</v>
      </c>
      <c r="J6" s="3">
        <f t="shared" si="0"/>
        <v>0</v>
      </c>
      <c r="K6" s="3">
        <f t="shared" si="0"/>
        <v>4173365</v>
      </c>
      <c r="L6" s="3">
        <f t="shared" si="0"/>
        <v>9711471</v>
      </c>
      <c r="M6" s="3">
        <f t="shared" si="0"/>
        <v>215000</v>
      </c>
      <c r="N6" s="3">
        <f t="shared" si="0"/>
        <v>0</v>
      </c>
      <c r="O6" s="3">
        <f t="shared" si="0"/>
        <v>9496471</v>
      </c>
      <c r="P6" s="3">
        <f t="shared" si="0"/>
        <v>5371907.3399999999</v>
      </c>
      <c r="Q6" s="3">
        <f t="shared" si="0"/>
        <v>215000</v>
      </c>
      <c r="R6" s="3">
        <f t="shared" si="0"/>
        <v>0</v>
      </c>
      <c r="S6" s="3">
        <f t="shared" si="0"/>
        <v>5156907.34</v>
      </c>
      <c r="T6" s="3">
        <f t="shared" si="0"/>
        <v>5440647.3799999999</v>
      </c>
      <c r="U6" s="3">
        <f t="shared" si="0"/>
        <v>133740.04</v>
      </c>
      <c r="V6" s="3">
        <f t="shared" si="0"/>
        <v>0</v>
      </c>
      <c r="W6" s="3">
        <f t="shared" si="0"/>
        <v>5156907.34</v>
      </c>
      <c r="X6" s="2">
        <f t="shared" ref="X6:Y8" si="1">T6/L6*100</f>
        <v>56.022896840241806</v>
      </c>
      <c r="Y6" s="2">
        <f t="shared" si="1"/>
        <v>62.204669767441864</v>
      </c>
      <c r="Z6" s="2"/>
      <c r="AA6" s="2">
        <f t="shared" ref="AA6:AA21" si="2">W6/O6*100</f>
        <v>54.303407444723419</v>
      </c>
      <c r="AB6" s="2">
        <f t="shared" ref="AB6:AB8" si="3">U6/Q6*100</f>
        <v>62.204669767441864</v>
      </c>
      <c r="AC6" s="32"/>
    </row>
    <row r="7" spans="1:29" s="8" customFormat="1" ht="37.5">
      <c r="A7" s="1" t="s">
        <v>29</v>
      </c>
      <c r="B7" s="44" t="s">
        <v>18</v>
      </c>
      <c r="C7" s="38"/>
      <c r="D7" s="3">
        <f>SUM(D8:D9)</f>
        <v>728100</v>
      </c>
      <c r="E7" s="3">
        <f t="shared" ref="E7:W7" si="4">SUM(E8:E9)</f>
        <v>1188600</v>
      </c>
      <c r="F7" s="3">
        <f t="shared" si="4"/>
        <v>2260111</v>
      </c>
      <c r="G7" s="3">
        <f t="shared" si="4"/>
        <v>1092100</v>
      </c>
      <c r="H7" s="3">
        <f t="shared" si="4"/>
        <v>1552800</v>
      </c>
      <c r="I7" s="3">
        <f t="shared" si="4"/>
        <v>67500</v>
      </c>
      <c r="J7" s="3">
        <f t="shared" si="4"/>
        <v>0</v>
      </c>
      <c r="K7" s="3">
        <f t="shared" si="4"/>
        <v>1849200</v>
      </c>
      <c r="L7" s="3">
        <f>SUM(L8:L9)</f>
        <v>4641600</v>
      </c>
      <c r="M7" s="3">
        <f>SUM(M8:M9)</f>
        <v>215000</v>
      </c>
      <c r="N7" s="3">
        <f>SUM(N8:N9)</f>
        <v>0</v>
      </c>
      <c r="O7" s="3">
        <f>SUM(O8:O9)</f>
        <v>4426600</v>
      </c>
      <c r="P7" s="3">
        <f t="shared" si="4"/>
        <v>864824.71000000008</v>
      </c>
      <c r="Q7" s="3">
        <f t="shared" si="4"/>
        <v>215000</v>
      </c>
      <c r="R7" s="3">
        <f t="shared" si="4"/>
        <v>0</v>
      </c>
      <c r="S7" s="3">
        <f t="shared" si="4"/>
        <v>649824.71000000008</v>
      </c>
      <c r="T7" s="3">
        <f t="shared" si="4"/>
        <v>783564.75</v>
      </c>
      <c r="U7" s="3">
        <f t="shared" si="4"/>
        <v>133740.04</v>
      </c>
      <c r="V7" s="3">
        <f t="shared" si="4"/>
        <v>0</v>
      </c>
      <c r="W7" s="3">
        <f t="shared" si="4"/>
        <v>649824.71000000008</v>
      </c>
      <c r="X7" s="2">
        <f t="shared" si="1"/>
        <v>16.881350180972081</v>
      </c>
      <c r="Y7" s="2">
        <f t="shared" si="1"/>
        <v>62.204669767441864</v>
      </c>
      <c r="Z7" s="2"/>
      <c r="AA7" s="2">
        <f t="shared" si="2"/>
        <v>14.679996159580719</v>
      </c>
      <c r="AB7" s="2">
        <f t="shared" si="3"/>
        <v>62.204669767441864</v>
      </c>
      <c r="AC7" s="31"/>
    </row>
    <row r="8" spans="1:29" s="7" customFormat="1" ht="56.25">
      <c r="A8" s="45" t="s">
        <v>30</v>
      </c>
      <c r="B8" s="46" t="s">
        <v>60</v>
      </c>
      <c r="C8" s="37" t="s">
        <v>12</v>
      </c>
      <c r="D8" s="27">
        <v>0</v>
      </c>
      <c r="E8" s="27">
        <v>96500</v>
      </c>
      <c r="F8" s="27">
        <f t="shared" ref="F8:F15" si="5">E8+D8</f>
        <v>96500</v>
      </c>
      <c r="G8" s="27">
        <v>0</v>
      </c>
      <c r="H8" s="27">
        <v>96400</v>
      </c>
      <c r="I8" s="27">
        <v>67500</v>
      </c>
      <c r="J8" s="27">
        <v>0</v>
      </c>
      <c r="K8" s="27">
        <v>29000</v>
      </c>
      <c r="L8" s="25">
        <f t="shared" ref="L8:L9" si="6">M8+O8</f>
        <v>272900</v>
      </c>
      <c r="M8" s="25">
        <v>215000</v>
      </c>
      <c r="N8" s="25">
        <v>0</v>
      </c>
      <c r="O8" s="25">
        <v>57900</v>
      </c>
      <c r="P8" s="26">
        <f t="shared" ref="P8:P21" si="7">Q8+R8+S8</f>
        <v>272317.16000000003</v>
      </c>
      <c r="Q8" s="25">
        <v>215000</v>
      </c>
      <c r="R8" s="25">
        <v>0</v>
      </c>
      <c r="S8" s="25">
        <f>W8</f>
        <v>57317.16</v>
      </c>
      <c r="T8" s="26">
        <f t="shared" ref="T8:T9" si="8">U8+W8</f>
        <v>191057.2</v>
      </c>
      <c r="U8" s="26">
        <v>133740.04</v>
      </c>
      <c r="V8" s="26">
        <v>0</v>
      </c>
      <c r="W8" s="26">
        <v>57317.16</v>
      </c>
      <c r="X8" s="26">
        <f t="shared" si="1"/>
        <v>70.009967020886776</v>
      </c>
      <c r="Y8" s="26">
        <f t="shared" si="1"/>
        <v>62.204669767441864</v>
      </c>
      <c r="Z8" s="26"/>
      <c r="AA8" s="26">
        <f t="shared" si="2"/>
        <v>98.993367875647678</v>
      </c>
      <c r="AB8" s="26">
        <f t="shared" si="3"/>
        <v>62.204669767441864</v>
      </c>
      <c r="AC8" s="33" t="s">
        <v>87</v>
      </c>
    </row>
    <row r="9" spans="1:29" s="7" customFormat="1" ht="93.75">
      <c r="A9" s="45" t="s">
        <v>31</v>
      </c>
      <c r="B9" s="46" t="s">
        <v>19</v>
      </c>
      <c r="C9" s="37" t="s">
        <v>4</v>
      </c>
      <c r="D9" s="27">
        <v>728100</v>
      </c>
      <c r="E9" s="27">
        <v>1092100</v>
      </c>
      <c r="F9" s="27">
        <v>2163611</v>
      </c>
      <c r="G9" s="27">
        <v>1092100</v>
      </c>
      <c r="H9" s="27">
        <v>1456400</v>
      </c>
      <c r="I9" s="27">
        <v>0</v>
      </c>
      <c r="J9" s="27">
        <v>0</v>
      </c>
      <c r="K9" s="27">
        <v>1820200</v>
      </c>
      <c r="L9" s="25">
        <f t="shared" si="6"/>
        <v>4368700</v>
      </c>
      <c r="M9" s="25">
        <v>0</v>
      </c>
      <c r="N9" s="25">
        <v>0</v>
      </c>
      <c r="O9" s="25">
        <v>4368700</v>
      </c>
      <c r="P9" s="26">
        <f t="shared" si="7"/>
        <v>592507.55000000005</v>
      </c>
      <c r="Q9" s="25">
        <v>0</v>
      </c>
      <c r="R9" s="25">
        <v>0</v>
      </c>
      <c r="S9" s="25">
        <f t="shared" ref="S9:S21" si="9">W9</f>
        <v>592507.55000000005</v>
      </c>
      <c r="T9" s="26">
        <f t="shared" si="8"/>
        <v>592507.55000000005</v>
      </c>
      <c r="U9" s="26">
        <v>0</v>
      </c>
      <c r="V9" s="26">
        <v>0</v>
      </c>
      <c r="W9" s="26">
        <v>592507.55000000005</v>
      </c>
      <c r="X9" s="26">
        <f t="shared" ref="X9:X21" si="10">T9/L9*100</f>
        <v>13.562559800398288</v>
      </c>
      <c r="Y9" s="26"/>
      <c r="Z9" s="26"/>
      <c r="AA9" s="26">
        <f t="shared" si="2"/>
        <v>13.562559800398288</v>
      </c>
      <c r="AB9" s="26"/>
      <c r="AC9" s="33" t="s">
        <v>88</v>
      </c>
    </row>
    <row r="10" spans="1:29" s="8" customFormat="1" ht="37.5">
      <c r="A10" s="1" t="s">
        <v>32</v>
      </c>
      <c r="B10" s="44" t="s">
        <v>20</v>
      </c>
      <c r="C10" s="38"/>
      <c r="D10" s="3">
        <f t="shared" ref="D10:E10" si="11">SUM(D11:D16)</f>
        <v>1601822</v>
      </c>
      <c r="E10" s="3">
        <f t="shared" si="11"/>
        <v>0</v>
      </c>
      <c r="F10" s="3">
        <f t="shared" ref="F10:W10" si="12">SUM(F11:F17)</f>
        <v>4069871</v>
      </c>
      <c r="G10" s="3">
        <f t="shared" si="12"/>
        <v>1505562</v>
      </c>
      <c r="H10" s="3">
        <f t="shared" si="12"/>
        <v>0</v>
      </c>
      <c r="I10" s="3">
        <f t="shared" si="12"/>
        <v>0</v>
      </c>
      <c r="J10" s="3">
        <f t="shared" si="12"/>
        <v>0</v>
      </c>
      <c r="K10" s="3">
        <f t="shared" si="12"/>
        <v>1599165</v>
      </c>
      <c r="L10" s="3">
        <f t="shared" si="12"/>
        <v>4069871</v>
      </c>
      <c r="M10" s="3">
        <f t="shared" si="12"/>
        <v>0</v>
      </c>
      <c r="N10" s="3">
        <f t="shared" si="12"/>
        <v>0</v>
      </c>
      <c r="O10" s="3">
        <f t="shared" si="12"/>
        <v>4069871</v>
      </c>
      <c r="P10" s="3">
        <f t="shared" si="12"/>
        <v>4007922.63</v>
      </c>
      <c r="Q10" s="3">
        <f t="shared" si="12"/>
        <v>0</v>
      </c>
      <c r="R10" s="3">
        <f t="shared" si="12"/>
        <v>0</v>
      </c>
      <c r="S10" s="3">
        <f t="shared" si="12"/>
        <v>4007922.63</v>
      </c>
      <c r="T10" s="3">
        <f t="shared" si="12"/>
        <v>4007922.63</v>
      </c>
      <c r="U10" s="3">
        <f t="shared" si="12"/>
        <v>0</v>
      </c>
      <c r="V10" s="3">
        <f t="shared" si="12"/>
        <v>0</v>
      </c>
      <c r="W10" s="3">
        <f t="shared" si="12"/>
        <v>4007922.63</v>
      </c>
      <c r="X10" s="2">
        <f t="shared" si="10"/>
        <v>98.477878782890173</v>
      </c>
      <c r="Y10" s="2"/>
      <c r="Z10" s="2"/>
      <c r="AA10" s="2">
        <f t="shared" si="2"/>
        <v>98.477878782890173</v>
      </c>
      <c r="AB10" s="2"/>
      <c r="AC10" s="31"/>
    </row>
    <row r="11" spans="1:29" s="7" customFormat="1" ht="56.25">
      <c r="A11" s="45" t="s">
        <v>33</v>
      </c>
      <c r="B11" s="46" t="s">
        <v>61</v>
      </c>
      <c r="C11" s="37" t="s">
        <v>5</v>
      </c>
      <c r="D11" s="27">
        <v>0</v>
      </c>
      <c r="E11" s="27">
        <v>0</v>
      </c>
      <c r="F11" s="27">
        <v>322000</v>
      </c>
      <c r="G11" s="27">
        <v>322000</v>
      </c>
      <c r="H11" s="27">
        <v>0</v>
      </c>
      <c r="I11" s="27">
        <v>0</v>
      </c>
      <c r="J11" s="27">
        <v>0</v>
      </c>
      <c r="K11" s="27">
        <v>0</v>
      </c>
      <c r="L11" s="25">
        <f>SUM(M11:O11)</f>
        <v>322000</v>
      </c>
      <c r="M11" s="25">
        <v>0</v>
      </c>
      <c r="N11" s="25">
        <v>0</v>
      </c>
      <c r="O11" s="25">
        <v>322000</v>
      </c>
      <c r="P11" s="26">
        <f t="shared" si="7"/>
        <v>322000</v>
      </c>
      <c r="Q11" s="25">
        <v>0</v>
      </c>
      <c r="R11" s="25">
        <v>0</v>
      </c>
      <c r="S11" s="25">
        <f t="shared" si="9"/>
        <v>322000</v>
      </c>
      <c r="T11" s="26">
        <f>U11+W11</f>
        <v>322000</v>
      </c>
      <c r="U11" s="26">
        <v>0</v>
      </c>
      <c r="V11" s="26">
        <v>0</v>
      </c>
      <c r="W11" s="26">
        <v>322000</v>
      </c>
      <c r="X11" s="26">
        <f t="shared" si="10"/>
        <v>100</v>
      </c>
      <c r="Y11" s="26"/>
      <c r="Z11" s="26"/>
      <c r="AA11" s="26">
        <f t="shared" si="2"/>
        <v>100</v>
      </c>
      <c r="AB11" s="26"/>
      <c r="AC11" s="32"/>
    </row>
    <row r="12" spans="1:29" s="7" customFormat="1" ht="56.25">
      <c r="A12" s="45" t="s">
        <v>34</v>
      </c>
      <c r="B12" s="46" t="s">
        <v>62</v>
      </c>
      <c r="C12" s="37" t="s">
        <v>4</v>
      </c>
      <c r="D12" s="27">
        <v>0</v>
      </c>
      <c r="E12" s="27">
        <v>0</v>
      </c>
      <c r="F12" s="27">
        <v>1968924</v>
      </c>
      <c r="G12" s="27">
        <v>1055672</v>
      </c>
      <c r="H12" s="27">
        <v>0</v>
      </c>
      <c r="I12" s="27">
        <v>0</v>
      </c>
      <c r="J12" s="27">
        <v>0</v>
      </c>
      <c r="K12" s="27">
        <v>0</v>
      </c>
      <c r="L12" s="25">
        <f t="shared" ref="L12:L17" si="13">SUM(M12:O12)</f>
        <v>1968924</v>
      </c>
      <c r="M12" s="25">
        <v>0</v>
      </c>
      <c r="N12" s="25">
        <v>0</v>
      </c>
      <c r="O12" s="25">
        <v>1968924</v>
      </c>
      <c r="P12" s="26">
        <f t="shared" si="7"/>
        <v>1906975.67</v>
      </c>
      <c r="Q12" s="25">
        <v>0</v>
      </c>
      <c r="R12" s="25">
        <v>0</v>
      </c>
      <c r="S12" s="25">
        <f t="shared" si="9"/>
        <v>1906975.67</v>
      </c>
      <c r="T12" s="26">
        <f t="shared" ref="T12:T21" si="14">U12+W12</f>
        <v>1906975.67</v>
      </c>
      <c r="U12" s="26">
        <v>0</v>
      </c>
      <c r="V12" s="26">
        <v>0</v>
      </c>
      <c r="W12" s="26">
        <v>1906975.67</v>
      </c>
      <c r="X12" s="26">
        <f t="shared" si="10"/>
        <v>96.853696232053636</v>
      </c>
      <c r="Y12" s="26"/>
      <c r="Z12" s="26"/>
      <c r="AA12" s="26">
        <f t="shared" si="2"/>
        <v>96.853696232053636</v>
      </c>
      <c r="AB12" s="26"/>
      <c r="AC12" s="32"/>
    </row>
    <row r="13" spans="1:29" s="7" customFormat="1" ht="75">
      <c r="A13" s="45" t="s">
        <v>35</v>
      </c>
      <c r="B13" s="46" t="s">
        <v>67</v>
      </c>
      <c r="C13" s="37" t="s">
        <v>4</v>
      </c>
      <c r="D13" s="25">
        <v>531428</v>
      </c>
      <c r="E13" s="27"/>
      <c r="F13" s="27">
        <v>527368</v>
      </c>
      <c r="G13" s="27"/>
      <c r="H13" s="27"/>
      <c r="I13" s="27">
        <v>0</v>
      </c>
      <c r="J13" s="27">
        <v>0</v>
      </c>
      <c r="K13" s="27">
        <v>528771</v>
      </c>
      <c r="L13" s="25">
        <f t="shared" si="13"/>
        <v>527368</v>
      </c>
      <c r="M13" s="25">
        <v>0</v>
      </c>
      <c r="N13" s="25">
        <v>0</v>
      </c>
      <c r="O13" s="25">
        <v>527368</v>
      </c>
      <c r="P13" s="26">
        <f t="shared" si="7"/>
        <v>527367.96</v>
      </c>
      <c r="Q13" s="25">
        <v>0</v>
      </c>
      <c r="R13" s="25">
        <v>0</v>
      </c>
      <c r="S13" s="25">
        <f t="shared" si="9"/>
        <v>527367.96</v>
      </c>
      <c r="T13" s="26">
        <f t="shared" si="14"/>
        <v>527367.96</v>
      </c>
      <c r="U13" s="26">
        <v>0</v>
      </c>
      <c r="V13" s="26">
        <v>0</v>
      </c>
      <c r="W13" s="26">
        <v>527367.96</v>
      </c>
      <c r="X13" s="26">
        <f t="shared" si="10"/>
        <v>99.999992415163604</v>
      </c>
      <c r="Y13" s="26"/>
      <c r="Z13" s="26"/>
      <c r="AA13" s="26">
        <f t="shared" si="2"/>
        <v>99.999992415163604</v>
      </c>
      <c r="AB13" s="26"/>
      <c r="AC13" s="32"/>
    </row>
    <row r="14" spans="1:29" s="7" customFormat="1">
      <c r="A14" s="45" t="s">
        <v>54</v>
      </c>
      <c r="B14" s="46" t="s">
        <v>68</v>
      </c>
      <c r="C14" s="37" t="s">
        <v>4</v>
      </c>
      <c r="D14" s="25">
        <v>993394</v>
      </c>
      <c r="E14" s="27"/>
      <c r="F14" s="27">
        <f t="shared" si="5"/>
        <v>993394</v>
      </c>
      <c r="G14" s="27"/>
      <c r="H14" s="27"/>
      <c r="I14" s="27">
        <v>0</v>
      </c>
      <c r="J14" s="27">
        <v>0</v>
      </c>
      <c r="K14" s="27">
        <v>993394</v>
      </c>
      <c r="L14" s="25">
        <f t="shared" si="13"/>
        <v>993394</v>
      </c>
      <c r="M14" s="25">
        <v>0</v>
      </c>
      <c r="N14" s="25">
        <v>0</v>
      </c>
      <c r="O14" s="25">
        <v>993394</v>
      </c>
      <c r="P14" s="26">
        <f t="shared" si="7"/>
        <v>993394</v>
      </c>
      <c r="Q14" s="25">
        <v>0</v>
      </c>
      <c r="R14" s="25">
        <v>0</v>
      </c>
      <c r="S14" s="25">
        <f t="shared" si="9"/>
        <v>993394</v>
      </c>
      <c r="T14" s="26">
        <f t="shared" si="14"/>
        <v>993394</v>
      </c>
      <c r="U14" s="26">
        <v>0</v>
      </c>
      <c r="V14" s="26">
        <v>0</v>
      </c>
      <c r="W14" s="26">
        <v>993394</v>
      </c>
      <c r="X14" s="26">
        <f t="shared" si="10"/>
        <v>100</v>
      </c>
      <c r="Y14" s="26"/>
      <c r="Z14" s="26"/>
      <c r="AA14" s="26">
        <f t="shared" si="2"/>
        <v>100</v>
      </c>
      <c r="AB14" s="26"/>
      <c r="AC14" s="33"/>
    </row>
    <row r="15" spans="1:29" s="7" customFormat="1" ht="93.75">
      <c r="A15" s="45" t="s">
        <v>65</v>
      </c>
      <c r="B15" s="46" t="s">
        <v>69</v>
      </c>
      <c r="C15" s="37" t="s">
        <v>3</v>
      </c>
      <c r="D15" s="27">
        <v>77000</v>
      </c>
      <c r="E15" s="27"/>
      <c r="F15" s="27">
        <f t="shared" si="5"/>
        <v>77000</v>
      </c>
      <c r="G15" s="27"/>
      <c r="H15" s="27"/>
      <c r="I15" s="27">
        <v>0</v>
      </c>
      <c r="J15" s="27">
        <v>0</v>
      </c>
      <c r="K15" s="27">
        <v>77000</v>
      </c>
      <c r="L15" s="25">
        <f t="shared" si="13"/>
        <v>77000</v>
      </c>
      <c r="M15" s="25">
        <v>0</v>
      </c>
      <c r="N15" s="25">
        <v>0</v>
      </c>
      <c r="O15" s="25">
        <v>77000</v>
      </c>
      <c r="P15" s="26">
        <f t="shared" si="7"/>
        <v>77000</v>
      </c>
      <c r="Q15" s="25">
        <v>0</v>
      </c>
      <c r="R15" s="25">
        <v>0</v>
      </c>
      <c r="S15" s="25">
        <f t="shared" si="9"/>
        <v>77000</v>
      </c>
      <c r="T15" s="26">
        <f t="shared" si="14"/>
        <v>77000</v>
      </c>
      <c r="U15" s="26">
        <v>0</v>
      </c>
      <c r="V15" s="26">
        <v>0</v>
      </c>
      <c r="W15" s="26">
        <v>77000</v>
      </c>
      <c r="X15" s="26">
        <f t="shared" si="10"/>
        <v>100</v>
      </c>
      <c r="Y15" s="26"/>
      <c r="Z15" s="26"/>
      <c r="AA15" s="26">
        <f t="shared" si="2"/>
        <v>100</v>
      </c>
      <c r="AB15" s="26"/>
      <c r="AC15" s="32"/>
    </row>
    <row r="16" spans="1:29" s="7" customFormat="1" ht="37.5">
      <c r="A16" s="45" t="s">
        <v>66</v>
      </c>
      <c r="B16" s="46" t="s">
        <v>63</v>
      </c>
      <c r="C16" s="37" t="s">
        <v>4</v>
      </c>
      <c r="D16" s="27">
        <v>0</v>
      </c>
      <c r="E16" s="27">
        <v>0</v>
      </c>
      <c r="F16" s="27">
        <v>99999</v>
      </c>
      <c r="G16" s="27">
        <v>127890</v>
      </c>
      <c r="H16" s="27">
        <v>0</v>
      </c>
      <c r="I16" s="27">
        <v>0</v>
      </c>
      <c r="J16" s="27">
        <v>0</v>
      </c>
      <c r="K16" s="27">
        <v>0</v>
      </c>
      <c r="L16" s="25">
        <f t="shared" si="13"/>
        <v>99999</v>
      </c>
      <c r="M16" s="25">
        <v>0</v>
      </c>
      <c r="N16" s="25">
        <v>0</v>
      </c>
      <c r="O16" s="25">
        <v>99999</v>
      </c>
      <c r="P16" s="26">
        <f t="shared" si="7"/>
        <v>99999</v>
      </c>
      <c r="Q16" s="25">
        <v>0</v>
      </c>
      <c r="R16" s="25">
        <v>0</v>
      </c>
      <c r="S16" s="25">
        <f t="shared" si="9"/>
        <v>99999</v>
      </c>
      <c r="T16" s="26">
        <f t="shared" si="14"/>
        <v>99999</v>
      </c>
      <c r="U16" s="26">
        <v>0</v>
      </c>
      <c r="V16" s="26">
        <v>0</v>
      </c>
      <c r="W16" s="26">
        <v>99999</v>
      </c>
      <c r="X16" s="26">
        <f t="shared" si="10"/>
        <v>100</v>
      </c>
      <c r="Y16" s="26"/>
      <c r="Z16" s="26"/>
      <c r="AA16" s="26">
        <f t="shared" si="2"/>
        <v>100</v>
      </c>
      <c r="AB16" s="26"/>
      <c r="AC16" s="32"/>
    </row>
    <row r="17" spans="1:29" s="7" customFormat="1" ht="56.25">
      <c r="A17" s="45" t="s">
        <v>83</v>
      </c>
      <c r="B17" s="46" t="s">
        <v>84</v>
      </c>
      <c r="C17" s="37" t="s">
        <v>4</v>
      </c>
      <c r="D17" s="27"/>
      <c r="E17" s="27"/>
      <c r="F17" s="27">
        <v>81186</v>
      </c>
      <c r="G17" s="27"/>
      <c r="H17" s="27"/>
      <c r="I17" s="27"/>
      <c r="J17" s="27"/>
      <c r="K17" s="27"/>
      <c r="L17" s="25">
        <f t="shared" si="13"/>
        <v>81186</v>
      </c>
      <c r="M17" s="25">
        <v>0</v>
      </c>
      <c r="N17" s="25">
        <v>0</v>
      </c>
      <c r="O17" s="25">
        <v>81186</v>
      </c>
      <c r="P17" s="26">
        <f t="shared" si="7"/>
        <v>81186</v>
      </c>
      <c r="Q17" s="25">
        <v>0</v>
      </c>
      <c r="R17" s="25">
        <v>0</v>
      </c>
      <c r="S17" s="25">
        <f t="shared" si="9"/>
        <v>81186</v>
      </c>
      <c r="T17" s="26">
        <f t="shared" si="14"/>
        <v>81186</v>
      </c>
      <c r="U17" s="26">
        <v>0</v>
      </c>
      <c r="V17" s="26">
        <v>0</v>
      </c>
      <c r="W17" s="26">
        <v>81186</v>
      </c>
      <c r="X17" s="26">
        <f t="shared" si="10"/>
        <v>100</v>
      </c>
      <c r="Y17" s="26"/>
      <c r="Z17" s="26"/>
      <c r="AA17" s="26">
        <f t="shared" si="2"/>
        <v>100</v>
      </c>
      <c r="AB17" s="26"/>
      <c r="AC17" s="32"/>
    </row>
    <row r="18" spans="1:29" s="8" customFormat="1" ht="75">
      <c r="A18" s="1" t="s">
        <v>36</v>
      </c>
      <c r="B18" s="44" t="s">
        <v>27</v>
      </c>
      <c r="C18" s="38"/>
      <c r="D18" s="3">
        <f>SUM(D19:D21)</f>
        <v>52500</v>
      </c>
      <c r="E18" s="3">
        <f t="shared" ref="E18:W18" si="15">SUM(E19:E21)</f>
        <v>672500</v>
      </c>
      <c r="F18" s="3">
        <f>F19+F20+F21</f>
        <v>857500</v>
      </c>
      <c r="G18" s="3">
        <f t="shared" ref="G18:K18" si="16">G19+G20+G21</f>
        <v>132500</v>
      </c>
      <c r="H18" s="3">
        <f t="shared" si="16"/>
        <v>142500</v>
      </c>
      <c r="I18" s="3">
        <f t="shared" si="16"/>
        <v>0</v>
      </c>
      <c r="J18" s="3">
        <f t="shared" si="16"/>
        <v>0</v>
      </c>
      <c r="K18" s="3">
        <f t="shared" si="16"/>
        <v>725000</v>
      </c>
      <c r="L18" s="3">
        <f>SUM(L19:L21)</f>
        <v>1000000</v>
      </c>
      <c r="M18" s="3">
        <f>SUM(M19:M21)</f>
        <v>0</v>
      </c>
      <c r="N18" s="3">
        <f>SUM(N19:N21)</f>
        <v>0</v>
      </c>
      <c r="O18" s="3">
        <f>SUM(O19:O21)</f>
        <v>1000000</v>
      </c>
      <c r="P18" s="3">
        <f t="shared" si="15"/>
        <v>499160</v>
      </c>
      <c r="Q18" s="3">
        <f t="shared" si="15"/>
        <v>0</v>
      </c>
      <c r="R18" s="3">
        <f t="shared" si="15"/>
        <v>0</v>
      </c>
      <c r="S18" s="3">
        <f t="shared" si="15"/>
        <v>499160</v>
      </c>
      <c r="T18" s="3">
        <f t="shared" si="15"/>
        <v>649160</v>
      </c>
      <c r="U18" s="3">
        <f t="shared" si="15"/>
        <v>0</v>
      </c>
      <c r="V18" s="3">
        <f t="shared" si="15"/>
        <v>0</v>
      </c>
      <c r="W18" s="3">
        <f t="shared" si="15"/>
        <v>499160</v>
      </c>
      <c r="X18" s="2">
        <f t="shared" si="10"/>
        <v>64.915999999999997</v>
      </c>
      <c r="Y18" s="2"/>
      <c r="Z18" s="2"/>
      <c r="AA18" s="2">
        <f t="shared" si="2"/>
        <v>49.915999999999997</v>
      </c>
      <c r="AB18" s="2"/>
      <c r="AC18" s="31"/>
    </row>
    <row r="19" spans="1:29" s="7" customFormat="1">
      <c r="A19" s="50" t="s">
        <v>37</v>
      </c>
      <c r="B19" s="51" t="s">
        <v>64</v>
      </c>
      <c r="C19" s="37" t="s">
        <v>5</v>
      </c>
      <c r="D19" s="27">
        <v>52500</v>
      </c>
      <c r="E19" s="27">
        <v>352500</v>
      </c>
      <c r="F19" s="27">
        <v>537500</v>
      </c>
      <c r="G19" s="27">
        <v>132500</v>
      </c>
      <c r="H19" s="27">
        <v>142500</v>
      </c>
      <c r="I19" s="27">
        <v>0</v>
      </c>
      <c r="J19" s="27">
        <v>0</v>
      </c>
      <c r="K19" s="27">
        <v>405000</v>
      </c>
      <c r="L19" s="25">
        <f>M19+O19</f>
        <v>680000</v>
      </c>
      <c r="M19" s="25">
        <v>0</v>
      </c>
      <c r="N19" s="25">
        <v>0</v>
      </c>
      <c r="O19" s="25">
        <v>680000</v>
      </c>
      <c r="P19" s="26">
        <f t="shared" si="7"/>
        <v>179160</v>
      </c>
      <c r="Q19" s="27">
        <v>0</v>
      </c>
      <c r="R19" s="27">
        <v>0</v>
      </c>
      <c r="S19" s="25">
        <f t="shared" si="9"/>
        <v>179160</v>
      </c>
      <c r="T19" s="26">
        <v>329160</v>
      </c>
      <c r="U19" s="26">
        <v>0</v>
      </c>
      <c r="V19" s="26">
        <v>0</v>
      </c>
      <c r="W19" s="26">
        <v>179160</v>
      </c>
      <c r="X19" s="26">
        <f t="shared" si="10"/>
        <v>48.405882352941177</v>
      </c>
      <c r="Y19" s="26"/>
      <c r="Z19" s="26"/>
      <c r="AA19" s="26">
        <f t="shared" si="2"/>
        <v>26.347058823529412</v>
      </c>
      <c r="AB19" s="26"/>
      <c r="AC19" s="33"/>
    </row>
    <row r="20" spans="1:29" s="7" customFormat="1">
      <c r="A20" s="50"/>
      <c r="B20" s="51"/>
      <c r="C20" s="28" t="s">
        <v>10</v>
      </c>
      <c r="D20" s="25">
        <v>0</v>
      </c>
      <c r="E20" s="25">
        <v>300000</v>
      </c>
      <c r="F20" s="27">
        <f>I20+J20+K20</f>
        <v>300000</v>
      </c>
      <c r="G20" s="25">
        <v>0</v>
      </c>
      <c r="H20" s="25">
        <v>0</v>
      </c>
      <c r="I20" s="25">
        <v>0</v>
      </c>
      <c r="J20" s="25">
        <v>0</v>
      </c>
      <c r="K20" s="25">
        <v>300000</v>
      </c>
      <c r="L20" s="25">
        <f>M20+O20</f>
        <v>300000</v>
      </c>
      <c r="M20" s="25">
        <v>0</v>
      </c>
      <c r="N20" s="25">
        <v>0</v>
      </c>
      <c r="O20" s="25">
        <v>300000</v>
      </c>
      <c r="P20" s="26">
        <f t="shared" si="7"/>
        <v>300000</v>
      </c>
      <c r="Q20" s="27">
        <v>0</v>
      </c>
      <c r="R20" s="27">
        <v>0</v>
      </c>
      <c r="S20" s="25">
        <f t="shared" si="9"/>
        <v>300000</v>
      </c>
      <c r="T20" s="26">
        <f t="shared" si="14"/>
        <v>300000</v>
      </c>
      <c r="U20" s="26">
        <v>0</v>
      </c>
      <c r="V20" s="26">
        <v>0</v>
      </c>
      <c r="W20" s="26">
        <v>300000</v>
      </c>
      <c r="X20" s="26">
        <f t="shared" si="10"/>
        <v>100</v>
      </c>
      <c r="Y20" s="26"/>
      <c r="Z20" s="26"/>
      <c r="AA20" s="26">
        <f t="shared" si="2"/>
        <v>100</v>
      </c>
      <c r="AB20" s="26"/>
      <c r="AC20" s="33"/>
    </row>
    <row r="21" spans="1:29" s="7" customFormat="1">
      <c r="A21" s="50"/>
      <c r="B21" s="51"/>
      <c r="C21" s="28" t="s">
        <v>6</v>
      </c>
      <c r="D21" s="25">
        <v>0</v>
      </c>
      <c r="E21" s="25">
        <v>20000</v>
      </c>
      <c r="F21" s="27">
        <f>I21+J21+K21</f>
        <v>20000</v>
      </c>
      <c r="G21" s="25">
        <v>0</v>
      </c>
      <c r="H21" s="25">
        <v>0</v>
      </c>
      <c r="I21" s="25">
        <v>0</v>
      </c>
      <c r="J21" s="25">
        <v>0</v>
      </c>
      <c r="K21" s="25">
        <v>20000</v>
      </c>
      <c r="L21" s="25">
        <f>M21+O21</f>
        <v>20000</v>
      </c>
      <c r="M21" s="25">
        <v>0</v>
      </c>
      <c r="N21" s="25">
        <v>0</v>
      </c>
      <c r="O21" s="25">
        <v>20000</v>
      </c>
      <c r="P21" s="26">
        <f t="shared" si="7"/>
        <v>20000</v>
      </c>
      <c r="Q21" s="27">
        <v>0</v>
      </c>
      <c r="R21" s="27">
        <v>0</v>
      </c>
      <c r="S21" s="25">
        <f t="shared" si="9"/>
        <v>20000</v>
      </c>
      <c r="T21" s="26">
        <f t="shared" si="14"/>
        <v>20000</v>
      </c>
      <c r="U21" s="26">
        <v>0</v>
      </c>
      <c r="V21" s="26">
        <v>0</v>
      </c>
      <c r="W21" s="26">
        <v>20000</v>
      </c>
      <c r="X21" s="26">
        <f t="shared" si="10"/>
        <v>100</v>
      </c>
      <c r="Y21" s="26"/>
      <c r="Z21" s="26"/>
      <c r="AA21" s="26">
        <f t="shared" si="2"/>
        <v>100</v>
      </c>
      <c r="AB21" s="26"/>
      <c r="AC21" s="33"/>
    </row>
    <row r="22" spans="1:29">
      <c r="A22" s="1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29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29">
      <c r="A24" s="1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29">
      <c r="A25" s="1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29">
      <c r="A26" s="1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29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29">
      <c r="A28" s="1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29">
      <c r="A29" s="1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29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29">
      <c r="A31" s="10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29">
      <c r="A32" s="1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>
      <c r="A33" s="10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>
      <c r="A34" s="10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>
      <c r="A35" s="1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>
      <c r="A36" s="1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>
      <c r="A37" s="1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>
      <c r="A38" s="10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>
      <c r="A39" s="10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>
      <c r="A40" s="10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>
      <c r="A41" s="10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>
      <c r="A42" s="10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>
      <c r="A43" s="10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>
      <c r="A45" s="1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>
      <c r="A46" s="1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>
      <c r="A47" s="1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>
      <c r="A48" s="10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>
      <c r="A49" s="1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>
      <c r="A50" s="1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>
      <c r="A52" s="10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>
      <c r="A53" s="1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>
      <c r="A54" s="10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>
      <c r="A55" s="10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>
      <c r="A57" s="10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>
      <c r="A58" s="1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>
      <c r="A59" s="10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>
      <c r="A60" s="10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>
      <c r="A61" s="10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>
      <c r="A62" s="10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>
      <c r="A63" s="10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>
      <c r="A64" s="10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>
      <c r="A65" s="1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>
      <c r="A66" s="10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>
      <c r="A67" s="10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>
      <c r="A68" s="10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>
      <c r="A69" s="10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>
      <c r="A70" s="10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>
      <c r="A71" s="10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>
      <c r="A72" s="10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>
      <c r="A73" s="10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>
      <c r="A74" s="10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>
      <c r="A75" s="10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>
      <c r="A76" s="10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>
      <c r="A77" s="10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>
      <c r="A79" s="10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>
      <c r="A80" s="10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>
      <c r="A81" s="10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>
      <c r="A82" s="10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>
      <c r="A83" s="10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>
      <c r="A84" s="10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>
      <c r="A85" s="10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>
      <c r="A86" s="10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>
      <c r="A87" s="10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>
      <c r="A88" s="10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>
      <c r="A89" s="10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>
      <c r="A90" s="10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>
      <c r="A91" s="10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>
      <c r="A92" s="10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>
      <c r="A93" s="10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>
      <c r="A94" s="10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>
      <c r="A95" s="10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>
      <c r="A96" s="10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>
      <c r="A97" s="10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>
      <c r="A98" s="10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>
      <c r="A99" s="10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>
      <c r="A100" s="10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>
      <c r="A101" s="10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>
      <c r="A102" s="10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>
      <c r="A103" s="10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>
      <c r="A104" s="10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>
      <c r="A105" s="10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>
      <c r="A106" s="10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>
      <c r="A107" s="10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>
      <c r="A108" s="10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>
      <c r="A109" s="10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>
      <c r="A110" s="10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>
      <c r="A111" s="10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>
      <c r="A112" s="10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>
      <c r="A113" s="10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>
      <c r="A114" s="10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>
      <c r="A115" s="10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>
      <c r="A116" s="10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>
      <c r="A117" s="10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>
      <c r="A118" s="10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>
      <c r="A119" s="10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>
      <c r="A120" s="10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>
      <c r="A121" s="10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>
      <c r="A122" s="10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>
      <c r="A123" s="10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>
      <c r="A124" s="10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>
      <c r="A125" s="10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>
      <c r="A126" s="10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>
      <c r="A127" s="10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>
      <c r="A128" s="10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>
      <c r="A129" s="10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>
      <c r="A130" s="10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>
      <c r="A131" s="10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>
      <c r="A132" s="10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>
      <c r="A133" s="10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>
      <c r="A134" s="10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>
      <c r="A135" s="10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>
      <c r="A136" s="10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>
      <c r="A137" s="10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>
      <c r="A138" s="10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>
      <c r="A139" s="10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>
      <c r="A140" s="10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10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10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>
      <c r="A143" s="10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>
      <c r="A144" s="10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>
      <c r="A145" s="1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>
      <c r="A146" s="10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>
      <c r="A147" s="10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>
      <c r="A148" s="10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>
      <c r="A149" s="10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>
      <c r="A150" s="10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>
      <c r="A151" s="10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>
      <c r="A152" s="10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>
      <c r="A153" s="10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>
      <c r="A154" s="10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>
      <c r="A155" s="10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>
      <c r="A156" s="10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>
      <c r="A157" s="10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</sheetData>
  <mergeCells count="15">
    <mergeCell ref="A1:AA1"/>
    <mergeCell ref="A2:A3"/>
    <mergeCell ref="C2:C3"/>
    <mergeCell ref="L2:O2"/>
    <mergeCell ref="T2:W2"/>
    <mergeCell ref="X2:AA2"/>
    <mergeCell ref="D2:D3"/>
    <mergeCell ref="E2:E3"/>
    <mergeCell ref="P2:S2"/>
    <mergeCell ref="AC2:AC3"/>
    <mergeCell ref="AB2:AB3"/>
    <mergeCell ref="A5:AB5"/>
    <mergeCell ref="B6:C6"/>
    <mergeCell ref="A19:A21"/>
    <mergeCell ref="B19:B21"/>
  </mergeCells>
  <pageMargins left="0.19685039370078741" right="0.19685039370078741" top="0.39370078740157483" bottom="0.19685039370078741" header="0.31496062992125984" footer="0.31496062992125984"/>
  <pageSetup paperSize="8" scale="38" fitToHeight="6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67" t="s">
        <v>48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32.25" customHeight="1">
      <c r="A2" s="69" t="s">
        <v>0</v>
      </c>
      <c r="B2" s="14" t="s">
        <v>1</v>
      </c>
      <c r="C2" s="70" t="s">
        <v>16</v>
      </c>
      <c r="D2" s="71" t="s">
        <v>45</v>
      </c>
      <c r="E2" s="71"/>
      <c r="F2" s="71"/>
      <c r="G2" s="72" t="s">
        <v>53</v>
      </c>
      <c r="H2" s="72"/>
      <c r="I2" s="72"/>
      <c r="J2" s="73" t="s">
        <v>51</v>
      </c>
      <c r="K2" s="74"/>
      <c r="L2" s="75"/>
      <c r="M2" s="76" t="s">
        <v>46</v>
      </c>
      <c r="N2" s="76" t="s">
        <v>47</v>
      </c>
    </row>
    <row r="3" spans="1:14" ht="25.5">
      <c r="A3" s="69"/>
      <c r="B3" s="15" t="s">
        <v>2</v>
      </c>
      <c r="C3" s="70"/>
      <c r="D3" s="16" t="s">
        <v>21</v>
      </c>
      <c r="E3" s="16" t="s">
        <v>22</v>
      </c>
      <c r="F3" s="16" t="s">
        <v>23</v>
      </c>
      <c r="G3" s="16" t="s">
        <v>21</v>
      </c>
      <c r="H3" s="16" t="s">
        <v>22</v>
      </c>
      <c r="I3" s="16" t="s">
        <v>23</v>
      </c>
      <c r="J3" s="16" t="s">
        <v>21</v>
      </c>
      <c r="K3" s="16" t="s">
        <v>22</v>
      </c>
      <c r="L3" s="16" t="s">
        <v>23</v>
      </c>
      <c r="M3" s="77"/>
      <c r="N3" s="77"/>
    </row>
    <row r="4" spans="1:14">
      <c r="A4" s="17" t="s">
        <v>7</v>
      </c>
      <c r="B4" s="18">
        <v>2</v>
      </c>
      <c r="C4" s="19">
        <v>3</v>
      </c>
      <c r="D4" s="19">
        <v>4</v>
      </c>
      <c r="E4" s="18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</row>
    <row r="5" spans="1:14" ht="70.5" customHeight="1">
      <c r="A5" s="20">
        <v>1</v>
      </c>
      <c r="B5" s="66" t="s">
        <v>49</v>
      </c>
      <c r="C5" s="66"/>
      <c r="D5" s="21">
        <f>SUM(D6:D7)</f>
        <v>9048313</v>
      </c>
      <c r="E5" s="21">
        <f>SUM(E6:E7)</f>
        <v>0</v>
      </c>
      <c r="F5" s="21">
        <f t="shared" ref="F5" si="0">SUM(F6:F7)</f>
        <v>9048313</v>
      </c>
      <c r="G5" s="21">
        <f>SUM(G6:G7)</f>
        <v>3127240</v>
      </c>
      <c r="H5" s="21">
        <f>SUM(H6:H7)</f>
        <v>0</v>
      </c>
      <c r="I5" s="21">
        <f>SUM(I6:I7)</f>
        <v>3127240</v>
      </c>
      <c r="J5" s="21">
        <f>G5/D5*100</f>
        <v>34.561580705707243</v>
      </c>
      <c r="K5" s="21">
        <v>0</v>
      </c>
      <c r="L5" s="21">
        <f>I5/F5*100</f>
        <v>34.561580705707243</v>
      </c>
      <c r="M5" s="29">
        <f>SUM(M6:M7)</f>
        <v>9048313</v>
      </c>
      <c r="N5" s="21">
        <f>M5/D5*100</f>
        <v>100</v>
      </c>
    </row>
    <row r="6" spans="1:14" ht="58.5" customHeight="1">
      <c r="A6" s="22" t="s">
        <v>8</v>
      </c>
      <c r="B6" s="23" t="s">
        <v>17</v>
      </c>
      <c r="C6" s="23" t="s">
        <v>52</v>
      </c>
      <c r="D6" s="23">
        <f t="shared" ref="D6:D7" si="1">E6+F6</f>
        <v>24540</v>
      </c>
      <c r="E6" s="23">
        <v>0</v>
      </c>
      <c r="F6" s="23">
        <v>24540</v>
      </c>
      <c r="G6" s="23">
        <f>H6+I6</f>
        <v>0</v>
      </c>
      <c r="H6" s="23">
        <v>0</v>
      </c>
      <c r="I6" s="23">
        <v>0</v>
      </c>
      <c r="J6" s="24">
        <f>G6/D6*100</f>
        <v>0</v>
      </c>
      <c r="K6" s="24">
        <v>0</v>
      </c>
      <c r="L6" s="24">
        <f>I6/F6*100</f>
        <v>0</v>
      </c>
      <c r="M6" s="30">
        <f>F6</f>
        <v>24540</v>
      </c>
      <c r="N6" s="24">
        <f>M6/D6*100</f>
        <v>100</v>
      </c>
    </row>
    <row r="7" spans="1:14" ht="34.5" customHeight="1">
      <c r="A7" s="22" t="s">
        <v>9</v>
      </c>
      <c r="B7" s="23" t="s">
        <v>50</v>
      </c>
      <c r="C7" s="23" t="s">
        <v>52</v>
      </c>
      <c r="D7" s="23">
        <f t="shared" si="1"/>
        <v>9023773</v>
      </c>
      <c r="E7" s="23">
        <v>0</v>
      </c>
      <c r="F7" s="23">
        <v>9023773</v>
      </c>
      <c r="G7" s="23">
        <f t="shared" ref="G7" si="2">H7+I7</f>
        <v>3127240</v>
      </c>
      <c r="H7" s="23">
        <v>0</v>
      </c>
      <c r="I7" s="23">
        <v>3127240</v>
      </c>
      <c r="J7" s="24">
        <f>G7/D7*100</f>
        <v>34.655570347348053</v>
      </c>
      <c r="K7" s="24">
        <v>0</v>
      </c>
      <c r="L7" s="24">
        <f>I7/F7*100</f>
        <v>34.655570347348053</v>
      </c>
      <c r="M7" s="30">
        <f>F7</f>
        <v>9023773</v>
      </c>
      <c r="N7" s="2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ведомственная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2016-12-05T04:52:23Z</cp:lastPrinted>
  <dcterms:created xsi:type="dcterms:W3CDTF">2012-05-22T08:33:39Z</dcterms:created>
  <dcterms:modified xsi:type="dcterms:W3CDTF">2016-12-28T06:15:41Z</dcterms:modified>
</cp:coreProperties>
</file>