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49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муниципальные!$A$4:$AJ$4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AC11" i="33"/>
  <c r="AC12"/>
  <c r="AC13"/>
  <c r="AC14"/>
  <c r="AC15"/>
  <c r="AC16"/>
  <c r="AC17"/>
  <c r="AC19"/>
  <c r="AC20"/>
  <c r="AC21"/>
  <c r="AC23"/>
  <c r="AC24"/>
  <c r="AC25"/>
  <c r="AC26"/>
  <c r="AC29"/>
  <c r="AC31"/>
  <c r="AC32"/>
  <c r="AC33"/>
  <c r="AC34"/>
  <c r="AC35"/>
  <c r="AC36"/>
  <c r="AC37"/>
  <c r="AC38"/>
  <c r="AC40"/>
  <c r="AC41"/>
  <c r="AC42"/>
  <c r="AC44"/>
  <c r="AC45"/>
  <c r="AF11"/>
  <c r="AF12"/>
  <c r="AF13"/>
  <c r="AF14"/>
  <c r="AF15"/>
  <c r="AF16"/>
  <c r="AF17"/>
  <c r="AF19"/>
  <c r="AF20"/>
  <c r="AF21"/>
  <c r="AF23"/>
  <c r="AF24"/>
  <c r="AF25"/>
  <c r="AF26"/>
  <c r="AF29"/>
  <c r="AF31"/>
  <c r="AF32"/>
  <c r="AF33"/>
  <c r="AF34"/>
  <c r="AF35"/>
  <c r="AF36"/>
  <c r="AF37"/>
  <c r="AF38"/>
  <c r="AF40"/>
  <c r="AF41"/>
  <c r="AF42"/>
  <c r="AF44"/>
  <c r="AF45"/>
  <c r="AE45" l="1"/>
  <c r="T40" l="1"/>
  <c r="T41"/>
  <c r="P32" l="1"/>
  <c r="P33"/>
  <c r="P34"/>
  <c r="P35"/>
  <c r="P36"/>
  <c r="P37"/>
  <c r="P31"/>
  <c r="Q30"/>
  <c r="R30"/>
  <c r="S30"/>
  <c r="P29"/>
  <c r="P28" s="1"/>
  <c r="Q28"/>
  <c r="R28"/>
  <c r="S28"/>
  <c r="AA10"/>
  <c r="O9"/>
  <c r="AE9" s="1"/>
  <c r="Q7"/>
  <c r="Q6" s="1"/>
  <c r="R7"/>
  <c r="R6" s="1"/>
  <c r="S7"/>
  <c r="S6" s="1"/>
  <c r="P9"/>
  <c r="P8"/>
  <c r="P24"/>
  <c r="P25"/>
  <c r="P26"/>
  <c r="P23"/>
  <c r="Q22"/>
  <c r="R22"/>
  <c r="S22"/>
  <c r="Q43"/>
  <c r="R43"/>
  <c r="S43"/>
  <c r="P44"/>
  <c r="P45"/>
  <c r="X40"/>
  <c r="X41"/>
  <c r="X42"/>
  <c r="R39"/>
  <c r="S39"/>
  <c r="Q39"/>
  <c r="P40"/>
  <c r="P41"/>
  <c r="P42"/>
  <c r="O39"/>
  <c r="P43" l="1"/>
  <c r="P30"/>
  <c r="P27" s="1"/>
  <c r="P7"/>
  <c r="P6" s="1"/>
  <c r="P22"/>
  <c r="S27"/>
  <c r="Q27"/>
  <c r="R27"/>
  <c r="P39"/>
  <c r="X19" l="1"/>
  <c r="L31" l="1"/>
  <c r="W17" l="1"/>
  <c r="T17" s="1"/>
  <c r="X37" l="1"/>
  <c r="G10"/>
  <c r="H10"/>
  <c r="I10"/>
  <c r="J10"/>
  <c r="K10"/>
  <c r="M10"/>
  <c r="N10"/>
  <c r="O10"/>
  <c r="U10"/>
  <c r="V10"/>
  <c r="Y10"/>
  <c r="Z10"/>
  <c r="X17"/>
  <c r="L17"/>
  <c r="D18"/>
  <c r="E18"/>
  <c r="G18"/>
  <c r="H18"/>
  <c r="I18"/>
  <c r="J18"/>
  <c r="K18"/>
  <c r="M18"/>
  <c r="N18"/>
  <c r="O18"/>
  <c r="U18"/>
  <c r="V18"/>
  <c r="Y18"/>
  <c r="Z18"/>
  <c r="AA18"/>
  <c r="AC18" l="1"/>
  <c r="AF18"/>
  <c r="AC10"/>
  <c r="AF10"/>
  <c r="G7" l="1"/>
  <c r="H7"/>
  <c r="I7"/>
  <c r="J7"/>
  <c r="K7"/>
  <c r="G22"/>
  <c r="H22"/>
  <c r="I22"/>
  <c r="J22"/>
  <c r="K22"/>
  <c r="G28"/>
  <c r="H28"/>
  <c r="I28"/>
  <c r="J28"/>
  <c r="K28"/>
  <c r="G30"/>
  <c r="H30"/>
  <c r="I30"/>
  <c r="J30"/>
  <c r="K30"/>
  <c r="G43"/>
  <c r="H43"/>
  <c r="I43"/>
  <c r="J43"/>
  <c r="K44"/>
  <c r="K43" s="1"/>
  <c r="K6" l="1"/>
  <c r="I6"/>
  <c r="G6"/>
  <c r="J6"/>
  <c r="H6"/>
  <c r="J27"/>
  <c r="H27"/>
  <c r="K27"/>
  <c r="I27"/>
  <c r="G27"/>
  <c r="F20" l="1"/>
  <c r="F21"/>
  <c r="F38"/>
  <c r="F18" l="1"/>
  <c r="F30"/>
  <c r="L45" l="1"/>
  <c r="M30"/>
  <c r="N30"/>
  <c r="O30"/>
  <c r="U30"/>
  <c r="V30"/>
  <c r="Y30"/>
  <c r="Z30"/>
  <c r="AA30"/>
  <c r="W38"/>
  <c r="T38" s="1"/>
  <c r="X38"/>
  <c r="L38"/>
  <c r="F28"/>
  <c r="F27" s="1"/>
  <c r="AC30" l="1"/>
  <c r="AF30"/>
  <c r="F8" l="1"/>
  <c r="F14"/>
  <c r="F15"/>
  <c r="G42"/>
  <c r="F10" l="1"/>
  <c r="G39"/>
  <c r="H42"/>
  <c r="F39"/>
  <c r="F7"/>
  <c r="F22"/>
  <c r="F43"/>
  <c r="H39" l="1"/>
  <c r="I42"/>
  <c r="F6"/>
  <c r="I39" l="1"/>
  <c r="J42"/>
  <c r="J39" l="1"/>
  <c r="K42"/>
  <c r="K39" s="1"/>
  <c r="AE44"/>
  <c r="AE42"/>
  <c r="AE37"/>
  <c r="AE36"/>
  <c r="AE35"/>
  <c r="AE34"/>
  <c r="AE33"/>
  <c r="AE32"/>
  <c r="AE31"/>
  <c r="AE29"/>
  <c r="AE26"/>
  <c r="AE25"/>
  <c r="AE24"/>
  <c r="AE23"/>
  <c r="AE8"/>
  <c r="U43"/>
  <c r="V43"/>
  <c r="U39"/>
  <c r="V39"/>
  <c r="U28"/>
  <c r="U27" s="1"/>
  <c r="V28"/>
  <c r="V27" s="1"/>
  <c r="U22"/>
  <c r="V22"/>
  <c r="W16"/>
  <c r="W19"/>
  <c r="W20"/>
  <c r="W21"/>
  <c r="W23"/>
  <c r="W24"/>
  <c r="W25"/>
  <c r="W26"/>
  <c r="W29"/>
  <c r="W28" s="1"/>
  <c r="W31"/>
  <c r="W32"/>
  <c r="W33"/>
  <c r="W34"/>
  <c r="W35"/>
  <c r="W36"/>
  <c r="W37"/>
  <c r="W39"/>
  <c r="W9"/>
  <c r="W11"/>
  <c r="W12"/>
  <c r="T12" s="1"/>
  <c r="W13"/>
  <c r="T13" s="1"/>
  <c r="W14"/>
  <c r="T14" s="1"/>
  <c r="W15"/>
  <c r="T15" s="1"/>
  <c r="W8"/>
  <c r="X15"/>
  <c r="L15"/>
  <c r="X13"/>
  <c r="X14"/>
  <c r="L13"/>
  <c r="L14"/>
  <c r="U7"/>
  <c r="U6" s="1"/>
  <c r="V7"/>
  <c r="V6" s="1"/>
  <c r="W10" l="1"/>
  <c r="W18"/>
  <c r="W30"/>
  <c r="W27" s="1"/>
  <c r="W7"/>
  <c r="W43"/>
  <c r="W22"/>
  <c r="T8"/>
  <c r="T9"/>
  <c r="T11"/>
  <c r="T16"/>
  <c r="T19"/>
  <c r="T20"/>
  <c r="T21"/>
  <c r="T23"/>
  <c r="T24"/>
  <c r="T25"/>
  <c r="T26"/>
  <c r="T29"/>
  <c r="T28" s="1"/>
  <c r="T31"/>
  <c r="T32"/>
  <c r="T33"/>
  <c r="T34"/>
  <c r="T35"/>
  <c r="T36"/>
  <c r="T37"/>
  <c r="T42"/>
  <c r="T39" s="1"/>
  <c r="T44"/>
  <c r="T45"/>
  <c r="W6" l="1"/>
  <c r="T10"/>
  <c r="T18"/>
  <c r="T30"/>
  <c r="T27" s="1"/>
  <c r="T43"/>
  <c r="T22"/>
  <c r="T7"/>
  <c r="T6" l="1"/>
  <c r="Y43" l="1"/>
  <c r="Z43"/>
  <c r="AA43"/>
  <c r="Y28"/>
  <c r="Z28"/>
  <c r="AA28"/>
  <c r="Y22"/>
  <c r="Z22"/>
  <c r="AA22"/>
  <c r="X24"/>
  <c r="X25"/>
  <c r="X26"/>
  <c r="X23"/>
  <c r="Y7"/>
  <c r="Y6" s="1"/>
  <c r="Z7"/>
  <c r="Z6" s="1"/>
  <c r="AA7"/>
  <c r="AA6" s="1"/>
  <c r="AC28" l="1"/>
  <c r="AF28"/>
  <c r="AC22"/>
  <c r="AF22"/>
  <c r="AC43"/>
  <c r="AF43"/>
  <c r="Z27"/>
  <c r="AA27"/>
  <c r="Y27"/>
  <c r="X22"/>
  <c r="AC27" l="1"/>
  <c r="AF27"/>
  <c r="E43"/>
  <c r="M43"/>
  <c r="N43"/>
  <c r="O43"/>
  <c r="AE43" s="1"/>
  <c r="D43"/>
  <c r="E39"/>
  <c r="D39"/>
  <c r="E30"/>
  <c r="AE30"/>
  <c r="D30"/>
  <c r="L32"/>
  <c r="L33"/>
  <c r="L34"/>
  <c r="L35"/>
  <c r="L36"/>
  <c r="L37"/>
  <c r="E28"/>
  <c r="M28"/>
  <c r="N28"/>
  <c r="O28"/>
  <c r="AE28" s="1"/>
  <c r="D28"/>
  <c r="E22"/>
  <c r="M22"/>
  <c r="N22"/>
  <c r="O22"/>
  <c r="AE22" s="1"/>
  <c r="D22"/>
  <c r="L24"/>
  <c r="AB24" s="1"/>
  <c r="E10"/>
  <c r="D10"/>
  <c r="L12"/>
  <c r="L16"/>
  <c r="L11"/>
  <c r="N42" l="1"/>
  <c r="N41" s="1"/>
  <c r="N40" s="1"/>
  <c r="N39" s="1"/>
  <c r="M42"/>
  <c r="L30"/>
  <c r="M27"/>
  <c r="L10"/>
  <c r="D27"/>
  <c r="O27"/>
  <c r="AE27" s="1"/>
  <c r="N27"/>
  <c r="E27"/>
  <c r="E7"/>
  <c r="M7"/>
  <c r="N7"/>
  <c r="O7"/>
  <c r="D7"/>
  <c r="D6" s="1"/>
  <c r="M41" l="1"/>
  <c r="L42"/>
  <c r="N6"/>
  <c r="E6"/>
  <c r="O6"/>
  <c r="AE6" s="1"/>
  <c r="AE7"/>
  <c r="M6"/>
  <c r="M40" l="1"/>
  <c r="L41"/>
  <c r="M39" l="1"/>
  <c r="L40"/>
  <c r="L39" l="1"/>
  <c r="X45" l="1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X33" i="33" l="1"/>
  <c r="X34"/>
  <c r="X35"/>
  <c r="X36"/>
  <c r="X32"/>
  <c r="AB37" l="1"/>
  <c r="AB33"/>
  <c r="AB35"/>
  <c r="AB32"/>
  <c r="AB36"/>
  <c r="AB34"/>
  <c r="X16" l="1"/>
  <c r="X11" l="1"/>
  <c r="X9"/>
  <c r="L9"/>
  <c r="AB9" l="1"/>
  <c r="X44" l="1"/>
  <c r="AB45"/>
  <c r="L44"/>
  <c r="Y39"/>
  <c r="AA39"/>
  <c r="X31"/>
  <c r="X29"/>
  <c r="L29"/>
  <c r="L25"/>
  <c r="AB25" s="1"/>
  <c r="L26"/>
  <c r="AB26" s="1"/>
  <c r="L23"/>
  <c r="AB23" s="1"/>
  <c r="X12"/>
  <c r="X10" s="1"/>
  <c r="X20"/>
  <c r="X21"/>
  <c r="L19"/>
  <c r="L20"/>
  <c r="L21"/>
  <c r="X8"/>
  <c r="L8"/>
  <c r="L7" s="1"/>
  <c r="AC39" l="1"/>
  <c r="AF39"/>
  <c r="X39"/>
  <c r="X18"/>
  <c r="L18"/>
  <c r="L6" s="1"/>
  <c r="X30"/>
  <c r="X7"/>
  <c r="AB8"/>
  <c r="AB31"/>
  <c r="AB42"/>
  <c r="X28"/>
  <c r="AB29"/>
  <c r="AE39"/>
  <c r="X43"/>
  <c r="AB44"/>
  <c r="L43"/>
  <c r="L28"/>
  <c r="L27" s="1"/>
  <c r="L22"/>
  <c r="AB22" s="1"/>
  <c r="X6" l="1"/>
  <c r="AB30"/>
  <c r="AB7"/>
  <c r="X27"/>
  <c r="AB28"/>
  <c r="AB43"/>
  <c r="AB39"/>
  <c r="AB6" l="1"/>
  <c r="AB27" l="1"/>
</calcChain>
</file>

<file path=xl/sharedStrings.xml><?xml version="1.0" encoding="utf-8"?>
<sst xmlns="http://schemas.openxmlformats.org/spreadsheetml/2006/main" count="187" uniqueCount="111">
  <si>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</si>
  <si>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</si>
  <si>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</si>
  <si>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</si>
  <si>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</si>
  <si>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</si>
  <si>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</si>
  <si>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</si>
  <si>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</si>
  <si>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</si>
  <si>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</si>
  <si>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13.1</t>
  </si>
  <si>
    <t>КК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</si>
  <si>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</si>
  <si>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</si>
  <si>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</si>
  <si>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</si>
  <si>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2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</si>
  <si>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</si>
  <si>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</si>
  <si>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</si>
  <si>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</si>
  <si>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</si>
  <si>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</si>
  <si>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</si>
  <si>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</si>
  <si>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</si>
  <si>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</si>
  <si>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</si>
  <si>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</si>
  <si>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</si>
  <si>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</si>
  <si>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</si>
  <si>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3</t>
  </si>
  <si>
    <t>4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</si>
  <si>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</si>
  <si>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</si>
  <si>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</si>
  <si>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</si>
  <si>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</si>
  <si>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</si>
  <si>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</si>
  <si>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</si>
  <si>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</si>
  <si>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</si>
  <si>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</si>
  <si>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</si>
  <si>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</si>
  <si>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</si>
  <si>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</si>
  <si>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</si>
  <si>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</si>
  <si>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</si>
  <si>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</si>
  <si>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</si>
  <si>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</si>
  <si>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</si>
  <si>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</si>
  <si>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</si>
  <si>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</si>
  <si>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</si>
  <si>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</si>
  <si>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</si>
  <si>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</si>
  <si>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</si>
  <si>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</si>
  <si>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</si>
  <si>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</si>
  <si>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</si>
  <si>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</si>
  <si>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1 квартал</t>
  </si>
  <si>
    <t>2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</si>
  <si>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</si>
  <si>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</si>
  <si>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</si>
  <si>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</si>
  <si>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</si>
  <si>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</si>
  <si>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</si>
  <si>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</si>
  <si>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</si>
  <si>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</si>
  <si>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</si>
  <si>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</si>
  <si>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</si>
  <si>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</si>
  <si>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</si>
  <si>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</si>
  <si>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</si>
  <si>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</si>
  <si>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</si>
  <si>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</si>
  <si>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</si>
  <si>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</si>
  <si>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</si>
  <si>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</si>
  <si>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</si>
  <si>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</si>
  <si>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</si>
  <si>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</si>
  <si>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на 9 месяцев 2016 год (рублей)</t>
  </si>
  <si>
    <t>9.2.9</t>
  </si>
  <si>
    <t>Установка дорожных знаков и восстановление искусственных дорожных неровностей</t>
  </si>
  <si>
    <t>ПЛАН  на 2017 год (рублей)</t>
  </si>
  <si>
    <t>ПЛАН  на 1 квартал 2017 год (рублей)</t>
  </si>
  <si>
    <t>% исполнения  к плану 1 квартала 2017  года</t>
  </si>
  <si>
    <t>Отчет об исполнении сетевого плана-графика на 01.03.2017 год по реализации программ муниципального образования город Нефтеюганск и программ Ханты-Мансийского автономного округа - Югры</t>
  </si>
  <si>
    <t>Профинансировано  на 01.03.2017  (рублей)</t>
  </si>
  <si>
    <t>денежные средства на 1 квартал 2017 года не запланированы</t>
  </si>
  <si>
    <t>Кассовый расход по 01.03.2017  (рублей)</t>
  </si>
  <si>
    <t xml:space="preserve"> г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</si>
</sst>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0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/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/>
    <xf numFmtId="164" fontId="11" fillId="0" borderId="0" xfId="0" applyNumberFormat="1" applyFont="1" applyFill="1"/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81"/>
  <sheetViews>
    <sheetView tabSelected="1" view="pageBreakPreview" zoomScale="46" zoomScaleNormal="46" zoomScaleSheetLayoutView="46" workbookViewId="0">
      <pane ySplit="3" topLeftCell="A4" activePane="bottomLeft" state="frozen"/>
      <selection pane="bottomLeft" activeCell="S58" sqref="S58"/>
    </sheetView>
  </sheetViews>
  <sheetFormatPr defaultColWidth="9.140625" defaultRowHeight="18.75"/>
  <cols>
    <col min="1" max="1" width="10" style="6" customWidth="1"/>
    <col min="2" max="2" width="54.85546875" style="2" customWidth="1"/>
    <col min="3" max="3" width="13.140625" style="2" customWidth="1"/>
    <col min="4" max="11" width="23.28515625" style="2" hidden="1" customWidth="1"/>
    <col min="12" max="12" width="25.42578125" style="2" bestFit="1" customWidth="1"/>
    <col min="13" max="13" width="25.28515625" style="2" customWidth="1"/>
    <col min="14" max="14" width="23.28515625" style="2" customWidth="1"/>
    <col min="15" max="16" width="25.42578125" style="2" bestFit="1" customWidth="1"/>
    <col min="17" max="19" width="23" style="2" customWidth="1"/>
    <col min="20" max="20" width="24.5703125" style="2" customWidth="1"/>
    <col min="21" max="21" width="22.5703125" style="2" customWidth="1"/>
    <col min="22" max="22" width="22" style="2" customWidth="1"/>
    <col min="23" max="23" width="26.7109375" style="2" customWidth="1"/>
    <col min="24" max="25" width="24.42578125" style="4" customWidth="1"/>
    <col min="26" max="26" width="22" style="4" customWidth="1"/>
    <col min="27" max="27" width="23.140625" style="4" customWidth="1"/>
    <col min="28" max="28" width="17.140625" style="5" customWidth="1"/>
    <col min="29" max="30" width="14.140625" style="5" customWidth="1"/>
    <col min="31" max="31" width="21" style="5" bestFit="1" customWidth="1"/>
    <col min="32" max="32" width="24.42578125" style="5" customWidth="1"/>
    <col min="33" max="33" width="37.28515625" style="2" customWidth="1"/>
    <col min="34" max="16384" width="9.140625" style="2"/>
  </cols>
  <sheetData>
    <row r="1" spans="1:33" s="29" customFormat="1" ht="62.25" customHeight="1">
      <c r="A1" s="72" t="s">
        <v>106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28"/>
    </row>
    <row r="2" spans="1:33" s="25" customFormat="1" ht="56.25">
      <c r="A2" s="74" t="s">
        <v>0</v>
      </c>
      <c r="B2" s="30" t="s">
        <v>1</v>
      </c>
      <c r="C2" s="75" t="s">
        <v>22</v>
      </c>
      <c r="D2" s="81" t="s">
        <v>70</v>
      </c>
      <c r="E2" s="81" t="s">
        <v>71</v>
      </c>
      <c r="F2" s="31" t="s">
        <v>100</v>
      </c>
      <c r="G2" s="32"/>
      <c r="H2" s="32"/>
      <c r="I2" s="32"/>
      <c r="J2" s="32"/>
      <c r="K2" s="33"/>
      <c r="L2" s="76" t="s">
        <v>103</v>
      </c>
      <c r="M2" s="76"/>
      <c r="N2" s="76"/>
      <c r="O2" s="76"/>
      <c r="P2" s="76" t="s">
        <v>104</v>
      </c>
      <c r="Q2" s="76"/>
      <c r="R2" s="76"/>
      <c r="S2" s="76"/>
      <c r="T2" s="77" t="s">
        <v>107</v>
      </c>
      <c r="U2" s="77"/>
      <c r="V2" s="77"/>
      <c r="W2" s="77"/>
      <c r="X2" s="77" t="s">
        <v>109</v>
      </c>
      <c r="Y2" s="77"/>
      <c r="Z2" s="77"/>
      <c r="AA2" s="77"/>
      <c r="AB2" s="78" t="s">
        <v>105</v>
      </c>
      <c r="AC2" s="79"/>
      <c r="AD2" s="79"/>
      <c r="AE2" s="80"/>
      <c r="AF2" s="84" t="s">
        <v>87</v>
      </c>
      <c r="AG2" s="83" t="s">
        <v>92</v>
      </c>
    </row>
    <row r="3" spans="1:33" s="25" customFormat="1" ht="56.25">
      <c r="A3" s="74"/>
      <c r="B3" s="57" t="s">
        <v>2</v>
      </c>
      <c r="C3" s="75"/>
      <c r="D3" s="82"/>
      <c r="E3" s="82"/>
      <c r="F3" s="57" t="s">
        <v>91</v>
      </c>
      <c r="G3" s="59"/>
      <c r="H3" s="59"/>
      <c r="I3" s="58" t="s">
        <v>31</v>
      </c>
      <c r="J3" s="58" t="s">
        <v>72</v>
      </c>
      <c r="K3" s="58" t="s">
        <v>32</v>
      </c>
      <c r="L3" s="58" t="s">
        <v>30</v>
      </c>
      <c r="M3" s="58" t="s">
        <v>31</v>
      </c>
      <c r="N3" s="58" t="s">
        <v>72</v>
      </c>
      <c r="O3" s="58" t="s">
        <v>32</v>
      </c>
      <c r="P3" s="58" t="s">
        <v>30</v>
      </c>
      <c r="Q3" s="58" t="s">
        <v>31</v>
      </c>
      <c r="R3" s="58" t="s">
        <v>72</v>
      </c>
      <c r="S3" s="58" t="s">
        <v>32</v>
      </c>
      <c r="T3" s="58" t="s">
        <v>30</v>
      </c>
      <c r="U3" s="58" t="s">
        <v>31</v>
      </c>
      <c r="V3" s="58" t="s">
        <v>72</v>
      </c>
      <c r="W3" s="58" t="s">
        <v>32</v>
      </c>
      <c r="X3" s="34" t="s">
        <v>30</v>
      </c>
      <c r="Y3" s="34" t="s">
        <v>31</v>
      </c>
      <c r="Z3" s="34" t="s">
        <v>72</v>
      </c>
      <c r="AA3" s="34" t="s">
        <v>32</v>
      </c>
      <c r="AB3" s="35" t="s">
        <v>30</v>
      </c>
      <c r="AC3" s="35" t="s">
        <v>31</v>
      </c>
      <c r="AD3" s="35" t="s">
        <v>72</v>
      </c>
      <c r="AE3" s="35" t="s">
        <v>32</v>
      </c>
      <c r="AF3" s="85"/>
      <c r="AG3" s="83"/>
    </row>
    <row r="4" spans="1:33" s="25" customFormat="1">
      <c r="A4" s="56" t="s">
        <v>8</v>
      </c>
      <c r="B4" s="56" t="s">
        <v>17</v>
      </c>
      <c r="C4" s="56" t="s">
        <v>33</v>
      </c>
      <c r="D4" s="56" t="s">
        <v>34</v>
      </c>
      <c r="E4" s="56" t="s">
        <v>20</v>
      </c>
      <c r="F4" s="56" t="s">
        <v>35</v>
      </c>
      <c r="G4" s="56" t="s">
        <v>59</v>
      </c>
      <c r="H4" s="56" t="s">
        <v>21</v>
      </c>
      <c r="I4" s="56" t="s">
        <v>37</v>
      </c>
      <c r="J4" s="56" t="s">
        <v>47</v>
      </c>
      <c r="K4" s="56" t="s">
        <v>49</v>
      </c>
      <c r="L4" s="56" t="s">
        <v>34</v>
      </c>
      <c r="M4" s="56" t="s">
        <v>56</v>
      </c>
      <c r="N4" s="56" t="s">
        <v>57</v>
      </c>
      <c r="O4" s="56" t="s">
        <v>58</v>
      </c>
      <c r="P4" s="56" t="s">
        <v>20</v>
      </c>
      <c r="Q4" s="56" t="s">
        <v>35</v>
      </c>
      <c r="R4" s="56" t="s">
        <v>59</v>
      </c>
      <c r="S4" s="56" t="s">
        <v>21</v>
      </c>
      <c r="T4" s="56" t="s">
        <v>37</v>
      </c>
      <c r="U4" s="56" t="s">
        <v>47</v>
      </c>
      <c r="V4" s="56" t="s">
        <v>49</v>
      </c>
      <c r="W4" s="56" t="s">
        <v>54</v>
      </c>
      <c r="X4" s="36" t="s">
        <v>56</v>
      </c>
      <c r="Y4" s="36" t="s">
        <v>57</v>
      </c>
      <c r="Z4" s="36" t="s">
        <v>58</v>
      </c>
      <c r="AA4" s="36" t="s">
        <v>93</v>
      </c>
      <c r="AB4" s="36" t="s">
        <v>94</v>
      </c>
      <c r="AC4" s="36" t="s">
        <v>95</v>
      </c>
      <c r="AD4" s="36" t="s">
        <v>96</v>
      </c>
      <c r="AE4" s="36" t="s">
        <v>97</v>
      </c>
      <c r="AF4" s="36" t="s">
        <v>98</v>
      </c>
      <c r="AG4" s="36" t="s">
        <v>99</v>
      </c>
    </row>
    <row r="5" spans="1:33" s="25" customFormat="1">
      <c r="A5" s="66" t="s">
        <v>88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24"/>
    </row>
    <row r="6" spans="1:33" s="25" customFormat="1" ht="122.25" customHeight="1">
      <c r="A6" s="21" t="s">
        <v>37</v>
      </c>
      <c r="B6" s="69" t="s">
        <v>13</v>
      </c>
      <c r="C6" s="69"/>
      <c r="D6" s="20">
        <f t="shared" ref="D6:AA6" si="0">D7+D10+D18</f>
        <v>2382422</v>
      </c>
      <c r="E6" s="20">
        <f t="shared" si="0"/>
        <v>1861100</v>
      </c>
      <c r="F6" s="20">
        <f t="shared" si="0"/>
        <v>7187482</v>
      </c>
      <c r="G6" s="20">
        <f t="shared" si="0"/>
        <v>2730162</v>
      </c>
      <c r="H6" s="20">
        <f t="shared" si="0"/>
        <v>1695300</v>
      </c>
      <c r="I6" s="20">
        <f t="shared" si="0"/>
        <v>67500</v>
      </c>
      <c r="J6" s="20">
        <f t="shared" si="0"/>
        <v>0</v>
      </c>
      <c r="K6" s="20">
        <f t="shared" si="0"/>
        <v>4173365</v>
      </c>
      <c r="L6" s="20">
        <f t="shared" si="0"/>
        <v>4766400</v>
      </c>
      <c r="M6" s="20">
        <f t="shared" si="0"/>
        <v>1359600</v>
      </c>
      <c r="N6" s="20">
        <f t="shared" si="0"/>
        <v>0</v>
      </c>
      <c r="O6" s="20">
        <f t="shared" si="0"/>
        <v>3406800</v>
      </c>
      <c r="P6" s="20">
        <f t="shared" si="0"/>
        <v>508533</v>
      </c>
      <c r="Q6" s="20">
        <f t="shared" si="0"/>
        <v>0</v>
      </c>
      <c r="R6" s="20">
        <f t="shared" si="0"/>
        <v>0</v>
      </c>
      <c r="S6" s="20">
        <f t="shared" si="0"/>
        <v>508533</v>
      </c>
      <c r="T6" s="20">
        <f t="shared" si="0"/>
        <v>18597.23</v>
      </c>
      <c r="U6" s="20">
        <f t="shared" si="0"/>
        <v>0</v>
      </c>
      <c r="V6" s="20">
        <f t="shared" si="0"/>
        <v>0</v>
      </c>
      <c r="W6" s="20">
        <f t="shared" si="0"/>
        <v>18597.23</v>
      </c>
      <c r="X6" s="20">
        <f t="shared" si="0"/>
        <v>18597.23</v>
      </c>
      <c r="Y6" s="20">
        <f t="shared" si="0"/>
        <v>0</v>
      </c>
      <c r="Z6" s="20">
        <f t="shared" si="0"/>
        <v>0</v>
      </c>
      <c r="AA6" s="20">
        <f t="shared" si="0"/>
        <v>18597.23</v>
      </c>
      <c r="AB6" s="23">
        <f t="shared" ref="AB6:AB8" si="1">X6/L6*100</f>
        <v>0.39017350621013758</v>
      </c>
      <c r="AC6" s="39"/>
      <c r="AD6" s="39"/>
      <c r="AE6" s="23">
        <f t="shared" ref="AE6:AE37" si="2">AA6/O6*100</f>
        <v>0.54588558177762125</v>
      </c>
      <c r="AF6" s="23"/>
      <c r="AG6" s="41" t="s">
        <v>108</v>
      </c>
    </row>
    <row r="7" spans="1:33" s="27" customFormat="1" ht="56.25">
      <c r="A7" s="21" t="s">
        <v>38</v>
      </c>
      <c r="B7" s="53" t="s">
        <v>24</v>
      </c>
      <c r="C7" s="44"/>
      <c r="D7" s="20">
        <f>SUM(D8:D9)</f>
        <v>728100</v>
      </c>
      <c r="E7" s="20">
        <f t="shared" ref="E7:AA7" si="3">SUM(E8:E9)</f>
        <v>1188600</v>
      </c>
      <c r="F7" s="20">
        <f t="shared" si="3"/>
        <v>2260111</v>
      </c>
      <c r="G7" s="20">
        <f t="shared" si="3"/>
        <v>1092100</v>
      </c>
      <c r="H7" s="20">
        <f t="shared" si="3"/>
        <v>1552800</v>
      </c>
      <c r="I7" s="20">
        <f t="shared" si="3"/>
        <v>67500</v>
      </c>
      <c r="J7" s="20">
        <f t="shared" si="3"/>
        <v>0</v>
      </c>
      <c r="K7" s="20">
        <f t="shared" si="3"/>
        <v>1849200</v>
      </c>
      <c r="L7" s="20">
        <f>SUM(L8:L9)</f>
        <v>4766400</v>
      </c>
      <c r="M7" s="20">
        <f>SUM(M8:M9)</f>
        <v>1359600</v>
      </c>
      <c r="N7" s="20">
        <f>SUM(N8:N9)</f>
        <v>0</v>
      </c>
      <c r="O7" s="20">
        <f>SUM(O8:O9)</f>
        <v>3406800</v>
      </c>
      <c r="P7" s="20">
        <f t="shared" ref="P7:S7" si="4">SUM(P8:P9)</f>
        <v>508533</v>
      </c>
      <c r="Q7" s="20">
        <f t="shared" si="4"/>
        <v>0</v>
      </c>
      <c r="R7" s="20">
        <f t="shared" si="4"/>
        <v>0</v>
      </c>
      <c r="S7" s="20">
        <f t="shared" si="4"/>
        <v>508533</v>
      </c>
      <c r="T7" s="20">
        <f t="shared" si="3"/>
        <v>18597.23</v>
      </c>
      <c r="U7" s="20">
        <f t="shared" si="3"/>
        <v>0</v>
      </c>
      <c r="V7" s="20">
        <f t="shared" si="3"/>
        <v>0</v>
      </c>
      <c r="W7" s="20">
        <f t="shared" si="3"/>
        <v>18597.23</v>
      </c>
      <c r="X7" s="20">
        <f t="shared" si="3"/>
        <v>18597.23</v>
      </c>
      <c r="Y7" s="20">
        <f t="shared" si="3"/>
        <v>0</v>
      </c>
      <c r="Z7" s="20">
        <f t="shared" si="3"/>
        <v>0</v>
      </c>
      <c r="AA7" s="20">
        <f t="shared" si="3"/>
        <v>18597.23</v>
      </c>
      <c r="AB7" s="23">
        <f t="shared" si="1"/>
        <v>0.39017350621013758</v>
      </c>
      <c r="AC7" s="39"/>
      <c r="AD7" s="39"/>
      <c r="AE7" s="23">
        <f t="shared" si="2"/>
        <v>0.54588558177762125</v>
      </c>
      <c r="AF7" s="23"/>
      <c r="AG7" s="41" t="s">
        <v>108</v>
      </c>
    </row>
    <row r="8" spans="1:33" s="25" customFormat="1" ht="56.25">
      <c r="A8" s="54" t="s">
        <v>39</v>
      </c>
      <c r="B8" s="55" t="s">
        <v>73</v>
      </c>
      <c r="C8" s="42" t="s">
        <v>14</v>
      </c>
      <c r="D8" s="43">
        <v>0</v>
      </c>
      <c r="E8" s="43">
        <v>96500</v>
      </c>
      <c r="F8" s="43">
        <f t="shared" ref="F8:F15" si="5">E8+D8</f>
        <v>96500</v>
      </c>
      <c r="G8" s="43">
        <v>0</v>
      </c>
      <c r="H8" s="43">
        <v>96400</v>
      </c>
      <c r="I8" s="43">
        <v>67500</v>
      </c>
      <c r="J8" s="43">
        <v>0</v>
      </c>
      <c r="K8" s="43">
        <v>29000</v>
      </c>
      <c r="L8" s="40">
        <f t="shared" ref="L8:L9" si="6">M8+O8</f>
        <v>126600</v>
      </c>
      <c r="M8" s="40">
        <v>88600</v>
      </c>
      <c r="N8" s="40">
        <v>0</v>
      </c>
      <c r="O8" s="40">
        <v>38000</v>
      </c>
      <c r="P8" s="40">
        <f>Q8+R8+S8</f>
        <v>0</v>
      </c>
      <c r="Q8" s="40">
        <v>0</v>
      </c>
      <c r="R8" s="40">
        <v>0</v>
      </c>
      <c r="S8" s="40">
        <v>0</v>
      </c>
      <c r="T8" s="39">
        <f t="shared" ref="T8:T45" si="7">U8+V8+W8</f>
        <v>0</v>
      </c>
      <c r="U8" s="40">
        <v>0</v>
      </c>
      <c r="V8" s="40">
        <v>0</v>
      </c>
      <c r="W8" s="40">
        <f>AA8</f>
        <v>0</v>
      </c>
      <c r="X8" s="39">
        <f t="shared" ref="X8:X9" si="8">Y8+AA8</f>
        <v>0</v>
      </c>
      <c r="Y8" s="39">
        <v>0</v>
      </c>
      <c r="Z8" s="39">
        <v>0</v>
      </c>
      <c r="AA8" s="39">
        <v>0</v>
      </c>
      <c r="AB8" s="39">
        <f t="shared" si="1"/>
        <v>0</v>
      </c>
      <c r="AC8" s="39"/>
      <c r="AD8" s="39"/>
      <c r="AE8" s="39">
        <f t="shared" si="2"/>
        <v>0</v>
      </c>
      <c r="AF8" s="23"/>
      <c r="AG8" s="41" t="s">
        <v>108</v>
      </c>
    </row>
    <row r="9" spans="1:33" s="25" customFormat="1" ht="56.25">
      <c r="A9" s="54" t="s">
        <v>40</v>
      </c>
      <c r="B9" s="55" t="s">
        <v>25</v>
      </c>
      <c r="C9" s="42" t="s">
        <v>4</v>
      </c>
      <c r="D9" s="43">
        <v>728100</v>
      </c>
      <c r="E9" s="43">
        <v>1092100</v>
      </c>
      <c r="F9" s="43">
        <v>2163611</v>
      </c>
      <c r="G9" s="43">
        <v>1092100</v>
      </c>
      <c r="H9" s="43">
        <v>1456400</v>
      </c>
      <c r="I9" s="43">
        <v>0</v>
      </c>
      <c r="J9" s="43">
        <v>0</v>
      </c>
      <c r="K9" s="43">
        <v>1820200</v>
      </c>
      <c r="L9" s="40">
        <f t="shared" si="6"/>
        <v>4639800</v>
      </c>
      <c r="M9" s="40">
        <v>1271000</v>
      </c>
      <c r="N9" s="40">
        <v>0</v>
      </c>
      <c r="O9" s="40">
        <f>3051000+317800</f>
        <v>3368800</v>
      </c>
      <c r="P9" s="40">
        <f>Q9+R9+S9</f>
        <v>508533</v>
      </c>
      <c r="Q9" s="40">
        <v>0</v>
      </c>
      <c r="R9" s="40">
        <v>0</v>
      </c>
      <c r="S9" s="40">
        <v>508533</v>
      </c>
      <c r="T9" s="39">
        <f t="shared" si="7"/>
        <v>18597.23</v>
      </c>
      <c r="U9" s="40">
        <v>0</v>
      </c>
      <c r="V9" s="40">
        <v>0</v>
      </c>
      <c r="W9" s="40">
        <f t="shared" ref="W9:W38" si="9">AA9</f>
        <v>18597.23</v>
      </c>
      <c r="X9" s="39">
        <f t="shared" si="8"/>
        <v>18597.23</v>
      </c>
      <c r="Y9" s="39">
        <v>0</v>
      </c>
      <c r="Z9" s="39">
        <v>0</v>
      </c>
      <c r="AA9" s="39">
        <v>18597.23</v>
      </c>
      <c r="AB9" s="39">
        <f t="shared" ref="AB9:AB42" si="10">X9/L9*100</f>
        <v>0.40081964739859471</v>
      </c>
      <c r="AC9" s="39"/>
      <c r="AD9" s="39"/>
      <c r="AE9" s="39">
        <f t="shared" si="2"/>
        <v>0.5520431607694134</v>
      </c>
      <c r="AF9" s="23"/>
      <c r="AG9" s="41" t="s">
        <v>108</v>
      </c>
    </row>
    <row r="10" spans="1:33" s="27" customFormat="1" ht="37.5" hidden="1">
      <c r="A10" s="21" t="s">
        <v>41</v>
      </c>
      <c r="B10" s="53" t="s">
        <v>26</v>
      </c>
      <c r="C10" s="44"/>
      <c r="D10" s="20">
        <f t="shared" ref="D10:E10" si="11">SUM(D11:D16)</f>
        <v>1601822</v>
      </c>
      <c r="E10" s="20">
        <f t="shared" si="11"/>
        <v>0</v>
      </c>
      <c r="F10" s="20">
        <f t="shared" ref="F10:AA10" si="12">SUM(F11:F17)</f>
        <v>4069871</v>
      </c>
      <c r="G10" s="20">
        <f t="shared" si="12"/>
        <v>1505562</v>
      </c>
      <c r="H10" s="20">
        <f t="shared" si="12"/>
        <v>0</v>
      </c>
      <c r="I10" s="20">
        <f t="shared" si="12"/>
        <v>0</v>
      </c>
      <c r="J10" s="20">
        <f t="shared" si="12"/>
        <v>0</v>
      </c>
      <c r="K10" s="20">
        <f t="shared" si="12"/>
        <v>1599165</v>
      </c>
      <c r="L10" s="20">
        <f t="shared" si="12"/>
        <v>0</v>
      </c>
      <c r="M10" s="20">
        <f t="shared" si="12"/>
        <v>0</v>
      </c>
      <c r="N10" s="20">
        <f t="shared" si="12"/>
        <v>0</v>
      </c>
      <c r="O10" s="20">
        <f t="shared" si="12"/>
        <v>0</v>
      </c>
      <c r="P10" s="20"/>
      <c r="Q10" s="20"/>
      <c r="R10" s="20"/>
      <c r="S10" s="20"/>
      <c r="T10" s="20">
        <f t="shared" si="12"/>
        <v>0</v>
      </c>
      <c r="U10" s="20">
        <f t="shared" si="12"/>
        <v>0</v>
      </c>
      <c r="V10" s="20">
        <f t="shared" si="12"/>
        <v>0</v>
      </c>
      <c r="W10" s="20">
        <f t="shared" si="12"/>
        <v>0</v>
      </c>
      <c r="X10" s="20">
        <f t="shared" si="12"/>
        <v>0</v>
      </c>
      <c r="Y10" s="20">
        <f t="shared" si="12"/>
        <v>0</v>
      </c>
      <c r="Z10" s="20">
        <f t="shared" si="12"/>
        <v>0</v>
      </c>
      <c r="AA10" s="20">
        <f t="shared" si="12"/>
        <v>0</v>
      </c>
      <c r="AB10" s="23"/>
      <c r="AC10" s="39" t="e">
        <f t="shared" ref="AC10:AC45" si="13">Y10/Q10*100</f>
        <v>#DIV/0!</v>
      </c>
      <c r="AD10" s="23"/>
      <c r="AE10" s="23"/>
      <c r="AF10" s="23" t="e">
        <f t="shared" ref="AF10:AF45" si="14">Y10/U10*100</f>
        <v>#DIV/0!</v>
      </c>
      <c r="AG10" s="26"/>
    </row>
    <row r="11" spans="1:33" s="25" customFormat="1" ht="56.25" hidden="1">
      <c r="A11" s="54" t="s">
        <v>42</v>
      </c>
      <c r="B11" s="55" t="s">
        <v>74</v>
      </c>
      <c r="C11" s="42" t="s">
        <v>6</v>
      </c>
      <c r="D11" s="43">
        <v>0</v>
      </c>
      <c r="E11" s="43">
        <v>0</v>
      </c>
      <c r="F11" s="43">
        <v>322000</v>
      </c>
      <c r="G11" s="43">
        <v>322000</v>
      </c>
      <c r="H11" s="43">
        <v>0</v>
      </c>
      <c r="I11" s="43">
        <v>0</v>
      </c>
      <c r="J11" s="43">
        <v>0</v>
      </c>
      <c r="K11" s="43">
        <v>0</v>
      </c>
      <c r="L11" s="40">
        <f>SUM(M11:O11)</f>
        <v>0</v>
      </c>
      <c r="M11" s="40">
        <v>0</v>
      </c>
      <c r="N11" s="40">
        <v>0</v>
      </c>
      <c r="O11" s="40">
        <v>0</v>
      </c>
      <c r="P11" s="40"/>
      <c r="Q11" s="40"/>
      <c r="R11" s="40"/>
      <c r="S11" s="40"/>
      <c r="T11" s="39">
        <f t="shared" si="7"/>
        <v>0</v>
      </c>
      <c r="U11" s="40">
        <v>0</v>
      </c>
      <c r="V11" s="40">
        <v>0</v>
      </c>
      <c r="W11" s="40">
        <f t="shared" si="9"/>
        <v>0</v>
      </c>
      <c r="X11" s="39">
        <f>Y11+AA11</f>
        <v>0</v>
      </c>
      <c r="Y11" s="39">
        <v>0</v>
      </c>
      <c r="Z11" s="39">
        <v>0</v>
      </c>
      <c r="AA11" s="39">
        <v>0</v>
      </c>
      <c r="AB11" s="39"/>
      <c r="AC11" s="39" t="e">
        <f t="shared" si="13"/>
        <v>#DIV/0!</v>
      </c>
      <c r="AD11" s="39"/>
      <c r="AE11" s="39"/>
      <c r="AF11" s="23" t="e">
        <f t="shared" si="14"/>
        <v>#DIV/0!</v>
      </c>
      <c r="AG11" s="24"/>
    </row>
    <row r="12" spans="1:33" s="25" customFormat="1" ht="56.25" hidden="1">
      <c r="A12" s="54" t="s">
        <v>43</v>
      </c>
      <c r="B12" s="55" t="s">
        <v>75</v>
      </c>
      <c r="C12" s="42" t="s">
        <v>4</v>
      </c>
      <c r="D12" s="43">
        <v>0</v>
      </c>
      <c r="E12" s="43">
        <v>0</v>
      </c>
      <c r="F12" s="43">
        <v>1968924</v>
      </c>
      <c r="G12" s="43">
        <v>1055672</v>
      </c>
      <c r="H12" s="43">
        <v>0</v>
      </c>
      <c r="I12" s="43">
        <v>0</v>
      </c>
      <c r="J12" s="43">
        <v>0</v>
      </c>
      <c r="K12" s="43">
        <v>0</v>
      </c>
      <c r="L12" s="40">
        <f t="shared" ref="L12:L17" si="15">SUM(M12:O12)</f>
        <v>0</v>
      </c>
      <c r="M12" s="40">
        <v>0</v>
      </c>
      <c r="N12" s="40">
        <v>0</v>
      </c>
      <c r="O12" s="40">
        <v>0</v>
      </c>
      <c r="P12" s="40"/>
      <c r="Q12" s="40"/>
      <c r="R12" s="40"/>
      <c r="S12" s="40"/>
      <c r="T12" s="39">
        <f t="shared" si="7"/>
        <v>0</v>
      </c>
      <c r="U12" s="40">
        <v>0</v>
      </c>
      <c r="V12" s="40">
        <v>0</v>
      </c>
      <c r="W12" s="40">
        <f t="shared" si="9"/>
        <v>0</v>
      </c>
      <c r="X12" s="39">
        <f t="shared" ref="X12:X21" si="16">Y12+AA12</f>
        <v>0</v>
      </c>
      <c r="Y12" s="39">
        <v>0</v>
      </c>
      <c r="Z12" s="39">
        <v>0</v>
      </c>
      <c r="AA12" s="39">
        <v>0</v>
      </c>
      <c r="AB12" s="39"/>
      <c r="AC12" s="39" t="e">
        <f t="shared" si="13"/>
        <v>#DIV/0!</v>
      </c>
      <c r="AD12" s="39"/>
      <c r="AE12" s="39"/>
      <c r="AF12" s="23" t="e">
        <f t="shared" si="14"/>
        <v>#DIV/0!</v>
      </c>
      <c r="AG12" s="24"/>
    </row>
    <row r="13" spans="1:33" s="25" customFormat="1" ht="75" hidden="1">
      <c r="A13" s="54" t="s">
        <v>44</v>
      </c>
      <c r="B13" s="55" t="s">
        <v>84</v>
      </c>
      <c r="C13" s="42" t="s">
        <v>4</v>
      </c>
      <c r="D13" s="40">
        <v>531428</v>
      </c>
      <c r="E13" s="43"/>
      <c r="F13" s="43">
        <v>527368</v>
      </c>
      <c r="G13" s="43"/>
      <c r="H13" s="43"/>
      <c r="I13" s="43">
        <v>0</v>
      </c>
      <c r="J13" s="43">
        <v>0</v>
      </c>
      <c r="K13" s="43">
        <v>528771</v>
      </c>
      <c r="L13" s="40">
        <f t="shared" si="15"/>
        <v>0</v>
      </c>
      <c r="M13" s="40">
        <v>0</v>
      </c>
      <c r="N13" s="40">
        <v>0</v>
      </c>
      <c r="O13" s="40">
        <v>0</v>
      </c>
      <c r="P13" s="40"/>
      <c r="Q13" s="40"/>
      <c r="R13" s="40"/>
      <c r="S13" s="40"/>
      <c r="T13" s="39">
        <f t="shared" si="7"/>
        <v>0</v>
      </c>
      <c r="U13" s="40">
        <v>0</v>
      </c>
      <c r="V13" s="40">
        <v>0</v>
      </c>
      <c r="W13" s="40">
        <f t="shared" si="9"/>
        <v>0</v>
      </c>
      <c r="X13" s="39">
        <f t="shared" si="16"/>
        <v>0</v>
      </c>
      <c r="Y13" s="39">
        <v>0</v>
      </c>
      <c r="Z13" s="39">
        <v>0</v>
      </c>
      <c r="AA13" s="39">
        <v>0</v>
      </c>
      <c r="AB13" s="39"/>
      <c r="AC13" s="39" t="e">
        <f t="shared" si="13"/>
        <v>#DIV/0!</v>
      </c>
      <c r="AD13" s="39"/>
      <c r="AE13" s="39"/>
      <c r="AF13" s="23" t="e">
        <f t="shared" si="14"/>
        <v>#DIV/0!</v>
      </c>
      <c r="AG13" s="24"/>
    </row>
    <row r="14" spans="1:33" s="25" customFormat="1" hidden="1">
      <c r="A14" s="54" t="s">
        <v>69</v>
      </c>
      <c r="B14" s="55" t="s">
        <v>85</v>
      </c>
      <c r="C14" s="42" t="s">
        <v>4</v>
      </c>
      <c r="D14" s="40">
        <v>993394</v>
      </c>
      <c r="E14" s="43"/>
      <c r="F14" s="43">
        <f t="shared" si="5"/>
        <v>993394</v>
      </c>
      <c r="G14" s="43"/>
      <c r="H14" s="43"/>
      <c r="I14" s="43">
        <v>0</v>
      </c>
      <c r="J14" s="43">
        <v>0</v>
      </c>
      <c r="K14" s="43">
        <v>993394</v>
      </c>
      <c r="L14" s="40">
        <f t="shared" si="15"/>
        <v>0</v>
      </c>
      <c r="M14" s="40">
        <v>0</v>
      </c>
      <c r="N14" s="40">
        <v>0</v>
      </c>
      <c r="O14" s="40">
        <v>0</v>
      </c>
      <c r="P14" s="40"/>
      <c r="Q14" s="40"/>
      <c r="R14" s="40"/>
      <c r="S14" s="40"/>
      <c r="T14" s="39">
        <f t="shared" si="7"/>
        <v>0</v>
      </c>
      <c r="U14" s="40">
        <v>0</v>
      </c>
      <c r="V14" s="40">
        <v>0</v>
      </c>
      <c r="W14" s="40">
        <f t="shared" si="9"/>
        <v>0</v>
      </c>
      <c r="X14" s="39">
        <f t="shared" si="16"/>
        <v>0</v>
      </c>
      <c r="Y14" s="39">
        <v>0</v>
      </c>
      <c r="Z14" s="39">
        <v>0</v>
      </c>
      <c r="AA14" s="39">
        <v>0</v>
      </c>
      <c r="AB14" s="39"/>
      <c r="AC14" s="39" t="e">
        <f t="shared" si="13"/>
        <v>#DIV/0!</v>
      </c>
      <c r="AD14" s="39"/>
      <c r="AE14" s="39"/>
      <c r="AF14" s="23" t="e">
        <f t="shared" si="14"/>
        <v>#DIV/0!</v>
      </c>
      <c r="AG14" s="41"/>
    </row>
    <row r="15" spans="1:33" s="25" customFormat="1" ht="93.75" hidden="1">
      <c r="A15" s="54" t="s">
        <v>82</v>
      </c>
      <c r="B15" s="55" t="s">
        <v>86</v>
      </c>
      <c r="C15" s="42" t="s">
        <v>3</v>
      </c>
      <c r="D15" s="43">
        <v>77000</v>
      </c>
      <c r="E15" s="43"/>
      <c r="F15" s="43">
        <f t="shared" si="5"/>
        <v>77000</v>
      </c>
      <c r="G15" s="43"/>
      <c r="H15" s="43"/>
      <c r="I15" s="43">
        <v>0</v>
      </c>
      <c r="J15" s="43">
        <v>0</v>
      </c>
      <c r="K15" s="43">
        <v>77000</v>
      </c>
      <c r="L15" s="40">
        <f t="shared" si="15"/>
        <v>0</v>
      </c>
      <c r="M15" s="40">
        <v>0</v>
      </c>
      <c r="N15" s="40">
        <v>0</v>
      </c>
      <c r="O15" s="40">
        <v>0</v>
      </c>
      <c r="P15" s="40"/>
      <c r="Q15" s="40"/>
      <c r="R15" s="40"/>
      <c r="S15" s="40"/>
      <c r="T15" s="39">
        <f t="shared" si="7"/>
        <v>0</v>
      </c>
      <c r="U15" s="40">
        <v>0</v>
      </c>
      <c r="V15" s="40">
        <v>0</v>
      </c>
      <c r="W15" s="40">
        <f t="shared" si="9"/>
        <v>0</v>
      </c>
      <c r="X15" s="39">
        <f t="shared" si="16"/>
        <v>0</v>
      </c>
      <c r="Y15" s="39">
        <v>0</v>
      </c>
      <c r="Z15" s="39">
        <v>0</v>
      </c>
      <c r="AA15" s="39">
        <v>0</v>
      </c>
      <c r="AB15" s="39"/>
      <c r="AC15" s="39" t="e">
        <f t="shared" si="13"/>
        <v>#DIV/0!</v>
      </c>
      <c r="AD15" s="39"/>
      <c r="AE15" s="39"/>
      <c r="AF15" s="23" t="e">
        <f t="shared" si="14"/>
        <v>#DIV/0!</v>
      </c>
      <c r="AG15" s="24"/>
    </row>
    <row r="16" spans="1:33" s="25" customFormat="1" ht="37.5" hidden="1">
      <c r="A16" s="54" t="s">
        <v>83</v>
      </c>
      <c r="B16" s="55" t="s">
        <v>76</v>
      </c>
      <c r="C16" s="42" t="s">
        <v>4</v>
      </c>
      <c r="D16" s="43">
        <v>0</v>
      </c>
      <c r="E16" s="43">
        <v>0</v>
      </c>
      <c r="F16" s="43">
        <v>99999</v>
      </c>
      <c r="G16" s="43">
        <v>127890</v>
      </c>
      <c r="H16" s="43">
        <v>0</v>
      </c>
      <c r="I16" s="43">
        <v>0</v>
      </c>
      <c r="J16" s="43">
        <v>0</v>
      </c>
      <c r="K16" s="43">
        <v>0</v>
      </c>
      <c r="L16" s="40">
        <f t="shared" si="15"/>
        <v>0</v>
      </c>
      <c r="M16" s="40">
        <v>0</v>
      </c>
      <c r="N16" s="40">
        <v>0</v>
      </c>
      <c r="O16" s="40">
        <v>0</v>
      </c>
      <c r="P16" s="40"/>
      <c r="Q16" s="40"/>
      <c r="R16" s="40"/>
      <c r="S16" s="40"/>
      <c r="T16" s="39">
        <f t="shared" si="7"/>
        <v>0</v>
      </c>
      <c r="U16" s="40">
        <v>0</v>
      </c>
      <c r="V16" s="40">
        <v>0</v>
      </c>
      <c r="W16" s="40">
        <f t="shared" si="9"/>
        <v>0</v>
      </c>
      <c r="X16" s="39">
        <f t="shared" si="16"/>
        <v>0</v>
      </c>
      <c r="Y16" s="39">
        <v>0</v>
      </c>
      <c r="Z16" s="39">
        <v>0</v>
      </c>
      <c r="AA16" s="39">
        <v>0</v>
      </c>
      <c r="AB16" s="39"/>
      <c r="AC16" s="39" t="e">
        <f t="shared" si="13"/>
        <v>#DIV/0!</v>
      </c>
      <c r="AD16" s="39"/>
      <c r="AE16" s="39"/>
      <c r="AF16" s="23" t="e">
        <f t="shared" si="14"/>
        <v>#DIV/0!</v>
      </c>
      <c r="AG16" s="24"/>
    </row>
    <row r="17" spans="1:33" s="25" customFormat="1" ht="56.25" hidden="1">
      <c r="A17" s="54" t="s">
        <v>101</v>
      </c>
      <c r="B17" s="55" t="s">
        <v>102</v>
      </c>
      <c r="C17" s="42" t="s">
        <v>4</v>
      </c>
      <c r="D17" s="43"/>
      <c r="E17" s="43"/>
      <c r="F17" s="43">
        <v>81186</v>
      </c>
      <c r="G17" s="43"/>
      <c r="H17" s="43"/>
      <c r="I17" s="43"/>
      <c r="J17" s="43"/>
      <c r="K17" s="43"/>
      <c r="L17" s="40">
        <f t="shared" si="15"/>
        <v>0</v>
      </c>
      <c r="M17" s="40">
        <v>0</v>
      </c>
      <c r="N17" s="40">
        <v>0</v>
      </c>
      <c r="O17" s="40">
        <v>0</v>
      </c>
      <c r="P17" s="40"/>
      <c r="Q17" s="40"/>
      <c r="R17" s="40"/>
      <c r="S17" s="40"/>
      <c r="T17" s="39">
        <f t="shared" si="7"/>
        <v>0</v>
      </c>
      <c r="U17" s="40">
        <v>0</v>
      </c>
      <c r="V17" s="40">
        <v>0</v>
      </c>
      <c r="W17" s="40">
        <f t="shared" si="9"/>
        <v>0</v>
      </c>
      <c r="X17" s="39">
        <f t="shared" si="16"/>
        <v>0</v>
      </c>
      <c r="Y17" s="39">
        <v>0</v>
      </c>
      <c r="Z17" s="39">
        <v>0</v>
      </c>
      <c r="AA17" s="39">
        <v>0</v>
      </c>
      <c r="AB17" s="39"/>
      <c r="AC17" s="39" t="e">
        <f t="shared" si="13"/>
        <v>#DIV/0!</v>
      </c>
      <c r="AD17" s="39"/>
      <c r="AE17" s="39"/>
      <c r="AF17" s="23" t="e">
        <f t="shared" si="14"/>
        <v>#DIV/0!</v>
      </c>
      <c r="AG17" s="24"/>
    </row>
    <row r="18" spans="1:33" s="27" customFormat="1" ht="75" hidden="1">
      <c r="A18" s="21" t="s">
        <v>45</v>
      </c>
      <c r="B18" s="53" t="s">
        <v>36</v>
      </c>
      <c r="C18" s="44"/>
      <c r="D18" s="20">
        <f>SUM(D19:D21)</f>
        <v>52500</v>
      </c>
      <c r="E18" s="20">
        <f t="shared" ref="E18:AA18" si="17">SUM(E19:E21)</f>
        <v>672500</v>
      </c>
      <c r="F18" s="20">
        <f>F19+F20+F21</f>
        <v>857500</v>
      </c>
      <c r="G18" s="20">
        <f t="shared" ref="G18:K18" si="18">G19+G20+G21</f>
        <v>132500</v>
      </c>
      <c r="H18" s="20">
        <f t="shared" si="18"/>
        <v>142500</v>
      </c>
      <c r="I18" s="20">
        <f t="shared" si="18"/>
        <v>0</v>
      </c>
      <c r="J18" s="20">
        <f t="shared" si="18"/>
        <v>0</v>
      </c>
      <c r="K18" s="20">
        <f t="shared" si="18"/>
        <v>725000</v>
      </c>
      <c r="L18" s="20">
        <f>SUM(L19:L21)</f>
        <v>0</v>
      </c>
      <c r="M18" s="20">
        <f>SUM(M19:M21)</f>
        <v>0</v>
      </c>
      <c r="N18" s="20">
        <f>SUM(N19:N21)</f>
        <v>0</v>
      </c>
      <c r="O18" s="20">
        <f>SUM(O19:O21)</f>
        <v>0</v>
      </c>
      <c r="P18" s="20"/>
      <c r="Q18" s="20"/>
      <c r="R18" s="20"/>
      <c r="S18" s="20"/>
      <c r="T18" s="20">
        <f t="shared" si="17"/>
        <v>0</v>
      </c>
      <c r="U18" s="20">
        <f t="shared" si="17"/>
        <v>0</v>
      </c>
      <c r="V18" s="20">
        <f t="shared" si="17"/>
        <v>0</v>
      </c>
      <c r="W18" s="20">
        <f t="shared" si="17"/>
        <v>0</v>
      </c>
      <c r="X18" s="20">
        <f>SUM(X19:X21)</f>
        <v>0</v>
      </c>
      <c r="Y18" s="20">
        <f t="shared" si="17"/>
        <v>0</v>
      </c>
      <c r="Z18" s="20">
        <f t="shared" si="17"/>
        <v>0</v>
      </c>
      <c r="AA18" s="20">
        <f t="shared" si="17"/>
        <v>0</v>
      </c>
      <c r="AB18" s="23"/>
      <c r="AC18" s="39" t="e">
        <f t="shared" si="13"/>
        <v>#DIV/0!</v>
      </c>
      <c r="AD18" s="23"/>
      <c r="AE18" s="23"/>
      <c r="AF18" s="23" t="e">
        <f t="shared" si="14"/>
        <v>#DIV/0!</v>
      </c>
      <c r="AG18" s="26"/>
    </row>
    <row r="19" spans="1:33" s="25" customFormat="1" hidden="1">
      <c r="A19" s="70" t="s">
        <v>46</v>
      </c>
      <c r="B19" s="71" t="s">
        <v>77</v>
      </c>
      <c r="C19" s="42" t="s">
        <v>6</v>
      </c>
      <c r="D19" s="43">
        <v>52500</v>
      </c>
      <c r="E19" s="43">
        <v>352500</v>
      </c>
      <c r="F19" s="43">
        <v>537500</v>
      </c>
      <c r="G19" s="43">
        <v>132500</v>
      </c>
      <c r="H19" s="43">
        <v>142500</v>
      </c>
      <c r="I19" s="43">
        <v>0</v>
      </c>
      <c r="J19" s="43">
        <v>0</v>
      </c>
      <c r="K19" s="43">
        <v>405000</v>
      </c>
      <c r="L19" s="40">
        <f>M19+O19</f>
        <v>0</v>
      </c>
      <c r="M19" s="40">
        <v>0</v>
      </c>
      <c r="N19" s="40">
        <v>0</v>
      </c>
      <c r="O19" s="40">
        <v>0</v>
      </c>
      <c r="P19" s="40"/>
      <c r="Q19" s="40"/>
      <c r="R19" s="40"/>
      <c r="S19" s="40"/>
      <c r="T19" s="39">
        <f t="shared" si="7"/>
        <v>0</v>
      </c>
      <c r="U19" s="43">
        <v>0</v>
      </c>
      <c r="V19" s="43">
        <v>0</v>
      </c>
      <c r="W19" s="40">
        <f t="shared" si="9"/>
        <v>0</v>
      </c>
      <c r="X19" s="39">
        <f t="shared" si="16"/>
        <v>0</v>
      </c>
      <c r="Y19" s="39">
        <v>0</v>
      </c>
      <c r="Z19" s="39">
        <v>0</v>
      </c>
      <c r="AA19" s="39">
        <v>0</v>
      </c>
      <c r="AB19" s="39"/>
      <c r="AC19" s="39" t="e">
        <f t="shared" si="13"/>
        <v>#DIV/0!</v>
      </c>
      <c r="AD19" s="39"/>
      <c r="AE19" s="39"/>
      <c r="AF19" s="23" t="e">
        <f t="shared" si="14"/>
        <v>#DIV/0!</v>
      </c>
      <c r="AG19" s="41"/>
    </row>
    <row r="20" spans="1:33" s="25" customFormat="1" hidden="1">
      <c r="A20" s="70"/>
      <c r="B20" s="71"/>
      <c r="C20" s="38" t="s">
        <v>12</v>
      </c>
      <c r="D20" s="40">
        <v>0</v>
      </c>
      <c r="E20" s="40">
        <v>300000</v>
      </c>
      <c r="F20" s="43">
        <f>I20+J20+K20</f>
        <v>300000</v>
      </c>
      <c r="G20" s="40">
        <v>0</v>
      </c>
      <c r="H20" s="40">
        <v>0</v>
      </c>
      <c r="I20" s="40">
        <v>0</v>
      </c>
      <c r="J20" s="40">
        <v>0</v>
      </c>
      <c r="K20" s="40">
        <v>300000</v>
      </c>
      <c r="L20" s="40">
        <f>M20+O20</f>
        <v>0</v>
      </c>
      <c r="M20" s="40">
        <v>0</v>
      </c>
      <c r="N20" s="40">
        <v>0</v>
      </c>
      <c r="O20" s="40">
        <v>0</v>
      </c>
      <c r="P20" s="40"/>
      <c r="Q20" s="40"/>
      <c r="R20" s="40"/>
      <c r="S20" s="40"/>
      <c r="T20" s="39">
        <f t="shared" si="7"/>
        <v>0</v>
      </c>
      <c r="U20" s="43">
        <v>0</v>
      </c>
      <c r="V20" s="43">
        <v>0</v>
      </c>
      <c r="W20" s="40">
        <f t="shared" si="9"/>
        <v>0</v>
      </c>
      <c r="X20" s="39">
        <f t="shared" si="16"/>
        <v>0</v>
      </c>
      <c r="Y20" s="39">
        <v>0</v>
      </c>
      <c r="Z20" s="39">
        <v>0</v>
      </c>
      <c r="AA20" s="39">
        <v>0</v>
      </c>
      <c r="AB20" s="39"/>
      <c r="AC20" s="39" t="e">
        <f t="shared" si="13"/>
        <v>#DIV/0!</v>
      </c>
      <c r="AD20" s="39"/>
      <c r="AE20" s="39"/>
      <c r="AF20" s="23" t="e">
        <f t="shared" si="14"/>
        <v>#DIV/0!</v>
      </c>
      <c r="AG20" s="41"/>
    </row>
    <row r="21" spans="1:33" s="25" customFormat="1" hidden="1">
      <c r="A21" s="70"/>
      <c r="B21" s="71"/>
      <c r="C21" s="38" t="s">
        <v>7</v>
      </c>
      <c r="D21" s="40">
        <v>0</v>
      </c>
      <c r="E21" s="40">
        <v>20000</v>
      </c>
      <c r="F21" s="43">
        <f>I21+J21+K21</f>
        <v>20000</v>
      </c>
      <c r="G21" s="40">
        <v>0</v>
      </c>
      <c r="H21" s="40">
        <v>0</v>
      </c>
      <c r="I21" s="40">
        <v>0</v>
      </c>
      <c r="J21" s="40">
        <v>0</v>
      </c>
      <c r="K21" s="40">
        <v>20000</v>
      </c>
      <c r="L21" s="40">
        <f>M21+O21</f>
        <v>0</v>
      </c>
      <c r="M21" s="40">
        <v>0</v>
      </c>
      <c r="N21" s="40">
        <v>0</v>
      </c>
      <c r="O21" s="40">
        <v>0</v>
      </c>
      <c r="P21" s="40"/>
      <c r="Q21" s="40"/>
      <c r="R21" s="40"/>
      <c r="S21" s="40"/>
      <c r="T21" s="39">
        <f t="shared" si="7"/>
        <v>0</v>
      </c>
      <c r="U21" s="43">
        <v>0</v>
      </c>
      <c r="V21" s="43">
        <v>0</v>
      </c>
      <c r="W21" s="40">
        <f t="shared" si="9"/>
        <v>0</v>
      </c>
      <c r="X21" s="39">
        <f t="shared" si="16"/>
        <v>0</v>
      </c>
      <c r="Y21" s="39">
        <v>0</v>
      </c>
      <c r="Z21" s="39">
        <v>0</v>
      </c>
      <c r="AA21" s="39">
        <v>0</v>
      </c>
      <c r="AB21" s="39"/>
      <c r="AC21" s="39" t="e">
        <f t="shared" si="13"/>
        <v>#DIV/0!</v>
      </c>
      <c r="AD21" s="39"/>
      <c r="AE21" s="39"/>
      <c r="AF21" s="23" t="e">
        <f t="shared" si="14"/>
        <v>#DIV/0!</v>
      </c>
      <c r="AG21" s="41"/>
    </row>
    <row r="22" spans="1:33" s="25" customFormat="1" ht="67.5" hidden="1" customHeight="1">
      <c r="A22" s="21" t="s">
        <v>47</v>
      </c>
      <c r="B22" s="69" t="s">
        <v>15</v>
      </c>
      <c r="C22" s="69"/>
      <c r="D22" s="20">
        <f>SUM(D23:D26)</f>
        <v>320000</v>
      </c>
      <c r="E22" s="20">
        <f t="shared" ref="E22:AA22" si="19">SUM(E23:E26)</f>
        <v>420000</v>
      </c>
      <c r="F22" s="20">
        <f t="shared" si="19"/>
        <v>870165</v>
      </c>
      <c r="G22" s="20">
        <f t="shared" si="19"/>
        <v>30000</v>
      </c>
      <c r="H22" s="20">
        <f t="shared" si="19"/>
        <v>230000</v>
      </c>
      <c r="I22" s="20">
        <f t="shared" si="19"/>
        <v>0</v>
      </c>
      <c r="J22" s="20">
        <f t="shared" si="19"/>
        <v>0</v>
      </c>
      <c r="K22" s="20">
        <f t="shared" si="19"/>
        <v>740000</v>
      </c>
      <c r="L22" s="20">
        <f>SUM(L23:L26)</f>
        <v>705400</v>
      </c>
      <c r="M22" s="20">
        <f>SUM(M23:M26)</f>
        <v>0</v>
      </c>
      <c r="N22" s="20">
        <f>SUM(N23:N26)</f>
        <v>0</v>
      </c>
      <c r="O22" s="20">
        <f>SUM(O23:O26)</f>
        <v>705400</v>
      </c>
      <c r="P22" s="20">
        <f t="shared" ref="P22:S22" si="20">SUM(P23:P26)</f>
        <v>231400</v>
      </c>
      <c r="Q22" s="20">
        <f t="shared" si="20"/>
        <v>0</v>
      </c>
      <c r="R22" s="20">
        <f t="shared" si="20"/>
        <v>0</v>
      </c>
      <c r="S22" s="20">
        <f t="shared" si="20"/>
        <v>231400</v>
      </c>
      <c r="T22" s="20">
        <f t="shared" si="19"/>
        <v>63400</v>
      </c>
      <c r="U22" s="20">
        <f t="shared" si="19"/>
        <v>0</v>
      </c>
      <c r="V22" s="20">
        <f t="shared" si="19"/>
        <v>0</v>
      </c>
      <c r="W22" s="20">
        <f t="shared" si="19"/>
        <v>63400</v>
      </c>
      <c r="X22" s="20">
        <f t="shared" si="19"/>
        <v>63400</v>
      </c>
      <c r="Y22" s="20">
        <f t="shared" si="19"/>
        <v>0</v>
      </c>
      <c r="Z22" s="20">
        <f t="shared" si="19"/>
        <v>0</v>
      </c>
      <c r="AA22" s="20">
        <f t="shared" si="19"/>
        <v>63400</v>
      </c>
      <c r="AB22" s="23">
        <f t="shared" si="10"/>
        <v>8.9878083356960587</v>
      </c>
      <c r="AC22" s="39" t="e">
        <f t="shared" si="13"/>
        <v>#DIV/0!</v>
      </c>
      <c r="AD22" s="43"/>
      <c r="AE22" s="23">
        <f t="shared" si="2"/>
        <v>8.9878083356960587</v>
      </c>
      <c r="AF22" s="23" t="e">
        <f t="shared" si="14"/>
        <v>#DIV/0!</v>
      </c>
      <c r="AG22" s="41"/>
    </row>
    <row r="23" spans="1:33" s="25" customFormat="1" hidden="1">
      <c r="A23" s="70" t="s">
        <v>48</v>
      </c>
      <c r="B23" s="71" t="s">
        <v>29</v>
      </c>
      <c r="C23" s="38" t="s">
        <v>6</v>
      </c>
      <c r="D23" s="40">
        <v>0</v>
      </c>
      <c r="E23" s="40">
        <v>150000</v>
      </c>
      <c r="F23" s="43">
        <v>280165</v>
      </c>
      <c r="G23" s="40">
        <v>30000</v>
      </c>
      <c r="H23" s="40">
        <v>180000</v>
      </c>
      <c r="I23" s="40">
        <v>0</v>
      </c>
      <c r="J23" s="40">
        <v>0</v>
      </c>
      <c r="K23" s="43">
        <v>150000</v>
      </c>
      <c r="L23" s="43">
        <f>M23+O23</f>
        <v>360000</v>
      </c>
      <c r="M23" s="43">
        <v>0</v>
      </c>
      <c r="N23" s="43">
        <v>0</v>
      </c>
      <c r="O23" s="43">
        <v>360000</v>
      </c>
      <c r="P23" s="43">
        <f>Q23+R23+S23</f>
        <v>50000</v>
      </c>
      <c r="Q23" s="43">
        <v>0</v>
      </c>
      <c r="R23" s="43">
        <v>0</v>
      </c>
      <c r="S23" s="43">
        <v>50000</v>
      </c>
      <c r="T23" s="39">
        <f t="shared" si="7"/>
        <v>0</v>
      </c>
      <c r="U23" s="43">
        <v>0</v>
      </c>
      <c r="V23" s="43">
        <v>0</v>
      </c>
      <c r="W23" s="40">
        <f t="shared" si="9"/>
        <v>0</v>
      </c>
      <c r="X23" s="43">
        <f>SUM(Y23:AA23)</f>
        <v>0</v>
      </c>
      <c r="Y23" s="43">
        <v>0</v>
      </c>
      <c r="Z23" s="43">
        <v>0</v>
      </c>
      <c r="AA23" s="43">
        <v>0</v>
      </c>
      <c r="AB23" s="39">
        <f t="shared" si="10"/>
        <v>0</v>
      </c>
      <c r="AC23" s="39" t="e">
        <f t="shared" si="13"/>
        <v>#DIV/0!</v>
      </c>
      <c r="AD23" s="43"/>
      <c r="AE23" s="39">
        <f t="shared" si="2"/>
        <v>0</v>
      </c>
      <c r="AF23" s="23" t="e">
        <f t="shared" si="14"/>
        <v>#DIV/0!</v>
      </c>
      <c r="AG23" s="41"/>
    </row>
    <row r="24" spans="1:33" s="25" customFormat="1" hidden="1">
      <c r="A24" s="70"/>
      <c r="B24" s="71"/>
      <c r="C24" s="38" t="s">
        <v>14</v>
      </c>
      <c r="D24" s="40">
        <v>100000</v>
      </c>
      <c r="E24" s="40">
        <v>10000</v>
      </c>
      <c r="F24" s="43">
        <v>110000</v>
      </c>
      <c r="G24" s="40">
        <v>0</v>
      </c>
      <c r="H24" s="40">
        <v>0</v>
      </c>
      <c r="I24" s="40">
        <v>0</v>
      </c>
      <c r="J24" s="40">
        <v>0</v>
      </c>
      <c r="K24" s="43">
        <v>110000</v>
      </c>
      <c r="L24" s="43">
        <f>M24+O24</f>
        <v>104500</v>
      </c>
      <c r="M24" s="43">
        <v>0</v>
      </c>
      <c r="N24" s="43">
        <v>0</v>
      </c>
      <c r="O24" s="43">
        <v>104500</v>
      </c>
      <c r="P24" s="43">
        <f t="shared" ref="P24:P26" si="21">Q24+R24+S24</f>
        <v>104500</v>
      </c>
      <c r="Q24" s="43">
        <v>0</v>
      </c>
      <c r="R24" s="43">
        <v>0</v>
      </c>
      <c r="S24" s="43">
        <v>104500</v>
      </c>
      <c r="T24" s="39">
        <f t="shared" si="7"/>
        <v>0</v>
      </c>
      <c r="U24" s="43">
        <v>0</v>
      </c>
      <c r="V24" s="43">
        <v>0</v>
      </c>
      <c r="W24" s="40">
        <f t="shared" si="9"/>
        <v>0</v>
      </c>
      <c r="X24" s="43">
        <f t="shared" ref="X24:X26" si="22">SUM(Y24:AA24)</f>
        <v>0</v>
      </c>
      <c r="Y24" s="43">
        <v>0</v>
      </c>
      <c r="Z24" s="43">
        <v>0</v>
      </c>
      <c r="AA24" s="43">
        <v>0</v>
      </c>
      <c r="AB24" s="39">
        <f t="shared" si="10"/>
        <v>0</v>
      </c>
      <c r="AC24" s="39" t="e">
        <f t="shared" si="13"/>
        <v>#DIV/0!</v>
      </c>
      <c r="AD24" s="43"/>
      <c r="AE24" s="39">
        <f t="shared" si="2"/>
        <v>0</v>
      </c>
      <c r="AF24" s="23" t="e">
        <f t="shared" si="14"/>
        <v>#DIV/0!</v>
      </c>
      <c r="AG24" s="24"/>
    </row>
    <row r="25" spans="1:33" s="25" customFormat="1" hidden="1">
      <c r="A25" s="70"/>
      <c r="B25" s="71"/>
      <c r="C25" s="38" t="s">
        <v>12</v>
      </c>
      <c r="D25" s="40">
        <v>220000</v>
      </c>
      <c r="E25" s="40">
        <v>200000</v>
      </c>
      <c r="F25" s="43">
        <v>420000</v>
      </c>
      <c r="G25" s="40">
        <v>0</v>
      </c>
      <c r="H25" s="40">
        <v>50000</v>
      </c>
      <c r="I25" s="40">
        <v>0</v>
      </c>
      <c r="J25" s="40">
        <v>0</v>
      </c>
      <c r="K25" s="43">
        <v>420000</v>
      </c>
      <c r="L25" s="43">
        <f>M25+O25</f>
        <v>183900</v>
      </c>
      <c r="M25" s="43">
        <v>0</v>
      </c>
      <c r="N25" s="43">
        <v>0</v>
      </c>
      <c r="O25" s="43">
        <v>183900</v>
      </c>
      <c r="P25" s="43">
        <f t="shared" si="21"/>
        <v>76900</v>
      </c>
      <c r="Q25" s="43">
        <v>0</v>
      </c>
      <c r="R25" s="43">
        <v>0</v>
      </c>
      <c r="S25" s="43">
        <v>76900</v>
      </c>
      <c r="T25" s="39">
        <f t="shared" si="7"/>
        <v>63400</v>
      </c>
      <c r="U25" s="43">
        <v>0</v>
      </c>
      <c r="V25" s="43">
        <v>0</v>
      </c>
      <c r="W25" s="40">
        <f t="shared" si="9"/>
        <v>63400</v>
      </c>
      <c r="X25" s="43">
        <f t="shared" si="22"/>
        <v>63400</v>
      </c>
      <c r="Y25" s="43">
        <v>0</v>
      </c>
      <c r="Z25" s="43">
        <v>0</v>
      </c>
      <c r="AA25" s="43">
        <v>63400</v>
      </c>
      <c r="AB25" s="39">
        <f t="shared" si="10"/>
        <v>34.475258292550301</v>
      </c>
      <c r="AC25" s="39" t="e">
        <f t="shared" si="13"/>
        <v>#DIV/0!</v>
      </c>
      <c r="AD25" s="43"/>
      <c r="AE25" s="39">
        <f t="shared" si="2"/>
        <v>34.475258292550301</v>
      </c>
      <c r="AF25" s="23" t="e">
        <f t="shared" si="14"/>
        <v>#DIV/0!</v>
      </c>
      <c r="AG25" s="24"/>
    </row>
    <row r="26" spans="1:33" s="25" customFormat="1" hidden="1">
      <c r="A26" s="70"/>
      <c r="B26" s="71"/>
      <c r="C26" s="38" t="s">
        <v>7</v>
      </c>
      <c r="D26" s="40">
        <v>0</v>
      </c>
      <c r="E26" s="40">
        <v>60000</v>
      </c>
      <c r="F26" s="43">
        <v>60000</v>
      </c>
      <c r="G26" s="40">
        <v>0</v>
      </c>
      <c r="H26" s="40">
        <v>0</v>
      </c>
      <c r="I26" s="40">
        <v>0</v>
      </c>
      <c r="J26" s="40">
        <v>0</v>
      </c>
      <c r="K26" s="43">
        <v>60000</v>
      </c>
      <c r="L26" s="43">
        <f>M26+O26</f>
        <v>57000</v>
      </c>
      <c r="M26" s="43">
        <v>0</v>
      </c>
      <c r="N26" s="43">
        <v>0</v>
      </c>
      <c r="O26" s="43">
        <v>57000</v>
      </c>
      <c r="P26" s="43">
        <f t="shared" si="21"/>
        <v>0</v>
      </c>
      <c r="Q26" s="43">
        <v>0</v>
      </c>
      <c r="R26" s="43">
        <v>0</v>
      </c>
      <c r="S26" s="43">
        <v>0</v>
      </c>
      <c r="T26" s="39">
        <f t="shared" si="7"/>
        <v>0</v>
      </c>
      <c r="U26" s="43">
        <v>0</v>
      </c>
      <c r="V26" s="43">
        <v>0</v>
      </c>
      <c r="W26" s="40">
        <f t="shared" si="9"/>
        <v>0</v>
      </c>
      <c r="X26" s="43">
        <f t="shared" si="22"/>
        <v>0</v>
      </c>
      <c r="Y26" s="43">
        <v>0</v>
      </c>
      <c r="Z26" s="43">
        <v>0</v>
      </c>
      <c r="AA26" s="43">
        <v>0</v>
      </c>
      <c r="AB26" s="39">
        <f t="shared" si="10"/>
        <v>0</v>
      </c>
      <c r="AC26" s="39" t="e">
        <f t="shared" si="13"/>
        <v>#DIV/0!</v>
      </c>
      <c r="AD26" s="43"/>
      <c r="AE26" s="39">
        <f t="shared" si="2"/>
        <v>0</v>
      </c>
      <c r="AF26" s="23" t="e">
        <f t="shared" si="14"/>
        <v>#DIV/0!</v>
      </c>
      <c r="AG26" s="41"/>
    </row>
    <row r="27" spans="1:33" s="25" customFormat="1" ht="81.75" hidden="1" customHeight="1">
      <c r="A27" s="21" t="s">
        <v>49</v>
      </c>
      <c r="B27" s="69" t="s">
        <v>16</v>
      </c>
      <c r="C27" s="69"/>
      <c r="D27" s="20">
        <f>D28+D30</f>
        <v>2897270</v>
      </c>
      <c r="E27" s="20">
        <f t="shared" ref="E27:AA27" si="23">E28+E30</f>
        <v>5525210</v>
      </c>
      <c r="F27" s="20">
        <f>F28+F30</f>
        <v>14266325</v>
      </c>
      <c r="G27" s="20">
        <f t="shared" ref="G27:K27" si="24">G28+G30</f>
        <v>3289309</v>
      </c>
      <c r="H27" s="20">
        <f t="shared" si="24"/>
        <v>2238370</v>
      </c>
      <c r="I27" s="20">
        <f t="shared" si="24"/>
        <v>110000</v>
      </c>
      <c r="J27" s="20">
        <f t="shared" si="24"/>
        <v>0</v>
      </c>
      <c r="K27" s="20">
        <f t="shared" si="24"/>
        <v>8655182</v>
      </c>
      <c r="L27" s="20">
        <f>L28+L30</f>
        <v>12309208</v>
      </c>
      <c r="M27" s="20">
        <f>M28+M30</f>
        <v>0</v>
      </c>
      <c r="N27" s="20">
        <f>N28+N30</f>
        <v>0</v>
      </c>
      <c r="O27" s="20">
        <f>O28+O30</f>
        <v>12309208</v>
      </c>
      <c r="P27" s="20">
        <f t="shared" ref="P27:S27" si="25">P28+P30</f>
        <v>1379744</v>
      </c>
      <c r="Q27" s="20">
        <f t="shared" si="25"/>
        <v>0</v>
      </c>
      <c r="R27" s="20">
        <f t="shared" si="25"/>
        <v>0</v>
      </c>
      <c r="S27" s="20">
        <f t="shared" si="25"/>
        <v>1379744</v>
      </c>
      <c r="T27" s="20">
        <f t="shared" si="23"/>
        <v>386754.04000000004</v>
      </c>
      <c r="U27" s="20">
        <f t="shared" si="23"/>
        <v>0</v>
      </c>
      <c r="V27" s="20">
        <f t="shared" si="23"/>
        <v>0</v>
      </c>
      <c r="W27" s="20">
        <f t="shared" si="23"/>
        <v>386754.04000000004</v>
      </c>
      <c r="X27" s="20">
        <f t="shared" si="23"/>
        <v>386754.04000000004</v>
      </c>
      <c r="Y27" s="20">
        <f t="shared" si="23"/>
        <v>0</v>
      </c>
      <c r="Z27" s="20">
        <f t="shared" si="23"/>
        <v>0</v>
      </c>
      <c r="AA27" s="20">
        <f t="shared" si="23"/>
        <v>386754.04000000004</v>
      </c>
      <c r="AB27" s="20">
        <f t="shared" si="10"/>
        <v>3.1419896389759603</v>
      </c>
      <c r="AC27" s="39" t="e">
        <f t="shared" si="13"/>
        <v>#DIV/0!</v>
      </c>
      <c r="AD27" s="43"/>
      <c r="AE27" s="20">
        <f t="shared" si="2"/>
        <v>3.1419896389759603</v>
      </c>
      <c r="AF27" s="23" t="e">
        <f t="shared" si="14"/>
        <v>#DIV/0!</v>
      </c>
      <c r="AG27" s="24"/>
    </row>
    <row r="28" spans="1:33" s="25" customFormat="1" ht="93.75" hidden="1">
      <c r="A28" s="21" t="s">
        <v>50</v>
      </c>
      <c r="B28" s="53" t="s">
        <v>27</v>
      </c>
      <c r="C28" s="53"/>
      <c r="D28" s="20">
        <f>D29</f>
        <v>60000</v>
      </c>
      <c r="E28" s="20">
        <f t="shared" ref="E28:AA28" si="26">E29</f>
        <v>221000</v>
      </c>
      <c r="F28" s="20">
        <f t="shared" si="26"/>
        <v>495417</v>
      </c>
      <c r="G28" s="20">
        <f t="shared" si="26"/>
        <v>0</v>
      </c>
      <c r="H28" s="20">
        <f t="shared" si="26"/>
        <v>0</v>
      </c>
      <c r="I28" s="20">
        <f t="shared" si="26"/>
        <v>0</v>
      </c>
      <c r="J28" s="20">
        <f t="shared" si="26"/>
        <v>0</v>
      </c>
      <c r="K28" s="20">
        <f t="shared" si="26"/>
        <v>291112</v>
      </c>
      <c r="L28" s="20">
        <f>L29</f>
        <v>259400</v>
      </c>
      <c r="M28" s="20">
        <f>M29</f>
        <v>0</v>
      </c>
      <c r="N28" s="20">
        <f>N29</f>
        <v>0</v>
      </c>
      <c r="O28" s="20">
        <f>O29</f>
        <v>259400</v>
      </c>
      <c r="P28" s="20">
        <f t="shared" ref="P28:S28" si="27">P29</f>
        <v>60000</v>
      </c>
      <c r="Q28" s="20">
        <f t="shared" si="27"/>
        <v>0</v>
      </c>
      <c r="R28" s="20">
        <f t="shared" si="27"/>
        <v>0</v>
      </c>
      <c r="S28" s="20">
        <f t="shared" si="27"/>
        <v>60000</v>
      </c>
      <c r="T28" s="20">
        <f t="shared" si="26"/>
        <v>0</v>
      </c>
      <c r="U28" s="20">
        <f t="shared" si="26"/>
        <v>0</v>
      </c>
      <c r="V28" s="20">
        <f t="shared" si="26"/>
        <v>0</v>
      </c>
      <c r="W28" s="20">
        <f t="shared" si="26"/>
        <v>0</v>
      </c>
      <c r="X28" s="20">
        <f t="shared" si="26"/>
        <v>0</v>
      </c>
      <c r="Y28" s="20">
        <f t="shared" si="26"/>
        <v>0</v>
      </c>
      <c r="Z28" s="20">
        <f t="shared" si="26"/>
        <v>0</v>
      </c>
      <c r="AA28" s="20">
        <f t="shared" si="26"/>
        <v>0</v>
      </c>
      <c r="AB28" s="20">
        <f t="shared" si="10"/>
        <v>0</v>
      </c>
      <c r="AC28" s="39" t="e">
        <f t="shared" si="13"/>
        <v>#DIV/0!</v>
      </c>
      <c r="AD28" s="43"/>
      <c r="AE28" s="20">
        <f t="shared" si="2"/>
        <v>0</v>
      </c>
      <c r="AF28" s="23" t="e">
        <f t="shared" si="14"/>
        <v>#DIV/0!</v>
      </c>
      <c r="AG28" s="24"/>
    </row>
    <row r="29" spans="1:33" s="25" customFormat="1" ht="75" hidden="1">
      <c r="A29" s="54" t="s">
        <v>51</v>
      </c>
      <c r="B29" s="45" t="s">
        <v>78</v>
      </c>
      <c r="C29" s="38" t="s">
        <v>14</v>
      </c>
      <c r="D29" s="40">
        <v>60000</v>
      </c>
      <c r="E29" s="40">
        <v>221000</v>
      </c>
      <c r="F29" s="43">
        <v>495417</v>
      </c>
      <c r="G29" s="40">
        <v>0</v>
      </c>
      <c r="H29" s="40">
        <v>0</v>
      </c>
      <c r="I29" s="40">
        <v>0</v>
      </c>
      <c r="J29" s="40">
        <v>0</v>
      </c>
      <c r="K29" s="40">
        <v>291112</v>
      </c>
      <c r="L29" s="40">
        <f>M29+O29</f>
        <v>259400</v>
      </c>
      <c r="M29" s="40">
        <v>0</v>
      </c>
      <c r="N29" s="40">
        <v>0</v>
      </c>
      <c r="O29" s="40">
        <v>259400</v>
      </c>
      <c r="P29" s="40">
        <f>Q29+R29+S29</f>
        <v>60000</v>
      </c>
      <c r="Q29" s="40">
        <v>0</v>
      </c>
      <c r="R29" s="40">
        <v>0</v>
      </c>
      <c r="S29" s="40">
        <v>60000</v>
      </c>
      <c r="T29" s="39">
        <f t="shared" si="7"/>
        <v>0</v>
      </c>
      <c r="U29" s="43">
        <v>0</v>
      </c>
      <c r="V29" s="43">
        <v>0</v>
      </c>
      <c r="W29" s="40">
        <f t="shared" si="9"/>
        <v>0</v>
      </c>
      <c r="X29" s="39">
        <f>Y29+AA29</f>
        <v>0</v>
      </c>
      <c r="Y29" s="39">
        <v>0</v>
      </c>
      <c r="Z29" s="39">
        <v>0</v>
      </c>
      <c r="AA29" s="39">
        <v>0</v>
      </c>
      <c r="AB29" s="43">
        <f t="shared" si="10"/>
        <v>0</v>
      </c>
      <c r="AC29" s="39" t="e">
        <f t="shared" si="13"/>
        <v>#DIV/0!</v>
      </c>
      <c r="AD29" s="43"/>
      <c r="AE29" s="43">
        <f t="shared" si="2"/>
        <v>0</v>
      </c>
      <c r="AF29" s="23" t="e">
        <f t="shared" si="14"/>
        <v>#DIV/0!</v>
      </c>
      <c r="AG29" s="41"/>
    </row>
    <row r="30" spans="1:33" s="27" customFormat="1" ht="56.25" hidden="1">
      <c r="A30" s="21" t="s">
        <v>52</v>
      </c>
      <c r="B30" s="46" t="s">
        <v>28</v>
      </c>
      <c r="C30" s="37"/>
      <c r="D30" s="22">
        <f>SUM(D31:D37)</f>
        <v>2837270</v>
      </c>
      <c r="E30" s="22">
        <f t="shared" ref="E30" si="28">SUM(E31:E37)</f>
        <v>5304210</v>
      </c>
      <c r="F30" s="22">
        <f t="shared" ref="F30:K30" si="29">SUM(F31:F38)</f>
        <v>13770908</v>
      </c>
      <c r="G30" s="22">
        <f t="shared" si="29"/>
        <v>3289309</v>
      </c>
      <c r="H30" s="22">
        <f t="shared" si="29"/>
        <v>2238370</v>
      </c>
      <c r="I30" s="22">
        <f t="shared" si="29"/>
        <v>110000</v>
      </c>
      <c r="J30" s="22">
        <f t="shared" si="29"/>
        <v>0</v>
      </c>
      <c r="K30" s="22">
        <f t="shared" si="29"/>
        <v>8364070</v>
      </c>
      <c r="L30" s="22">
        <f>SUM(L31:L38)</f>
        <v>12049808</v>
      </c>
      <c r="M30" s="22">
        <f>SUM(M31:M38)</f>
        <v>0</v>
      </c>
      <c r="N30" s="22">
        <f>SUM(N31:N38)</f>
        <v>0</v>
      </c>
      <c r="O30" s="22">
        <f>SUM(O31:O38)</f>
        <v>12049808</v>
      </c>
      <c r="P30" s="22">
        <f t="shared" ref="P30:S30" si="30">SUM(P31:P38)</f>
        <v>1319744</v>
      </c>
      <c r="Q30" s="22">
        <f t="shared" si="30"/>
        <v>0</v>
      </c>
      <c r="R30" s="22">
        <f t="shared" si="30"/>
        <v>0</v>
      </c>
      <c r="S30" s="22">
        <f t="shared" si="30"/>
        <v>1319744</v>
      </c>
      <c r="T30" s="22">
        <f t="shared" ref="T30:AA30" si="31">SUM(T31:T38)</f>
        <v>386754.04000000004</v>
      </c>
      <c r="U30" s="22">
        <f t="shared" si="31"/>
        <v>0</v>
      </c>
      <c r="V30" s="22">
        <f t="shared" si="31"/>
        <v>0</v>
      </c>
      <c r="W30" s="22">
        <f t="shared" si="31"/>
        <v>386754.04000000004</v>
      </c>
      <c r="X30" s="22">
        <f t="shared" si="31"/>
        <v>386754.04000000004</v>
      </c>
      <c r="Y30" s="22">
        <f t="shared" si="31"/>
        <v>0</v>
      </c>
      <c r="Z30" s="22">
        <f t="shared" si="31"/>
        <v>0</v>
      </c>
      <c r="AA30" s="22">
        <f t="shared" si="31"/>
        <v>386754.04000000004</v>
      </c>
      <c r="AB30" s="20">
        <f t="shared" si="10"/>
        <v>3.2096282364001154</v>
      </c>
      <c r="AC30" s="39" t="e">
        <f t="shared" si="13"/>
        <v>#DIV/0!</v>
      </c>
      <c r="AD30" s="43"/>
      <c r="AE30" s="20">
        <f t="shared" si="2"/>
        <v>3.2096282364001154</v>
      </c>
      <c r="AF30" s="23" t="e">
        <f t="shared" si="14"/>
        <v>#DIV/0!</v>
      </c>
      <c r="AG30" s="26"/>
    </row>
    <row r="31" spans="1:33" s="25" customFormat="1" hidden="1">
      <c r="A31" s="70" t="s">
        <v>53</v>
      </c>
      <c r="B31" s="71" t="s">
        <v>79</v>
      </c>
      <c r="C31" s="38" t="s">
        <v>3</v>
      </c>
      <c r="D31" s="40">
        <v>9400</v>
      </c>
      <c r="E31" s="40">
        <v>14000</v>
      </c>
      <c r="F31" s="43">
        <v>37400</v>
      </c>
      <c r="G31" s="40">
        <v>14000</v>
      </c>
      <c r="H31" s="40">
        <v>29100</v>
      </c>
      <c r="I31" s="40">
        <v>0</v>
      </c>
      <c r="J31" s="40">
        <v>0</v>
      </c>
      <c r="K31" s="40">
        <v>23400</v>
      </c>
      <c r="L31" s="40">
        <f>SUM(M31:O31)</f>
        <v>66500</v>
      </c>
      <c r="M31" s="40">
        <v>0</v>
      </c>
      <c r="N31" s="40">
        <v>0</v>
      </c>
      <c r="O31" s="40">
        <v>66500</v>
      </c>
      <c r="P31" s="40">
        <f>Q31+R31+S31</f>
        <v>9400</v>
      </c>
      <c r="Q31" s="40">
        <v>0</v>
      </c>
      <c r="R31" s="40">
        <v>0</v>
      </c>
      <c r="S31" s="40">
        <v>9400</v>
      </c>
      <c r="T31" s="39">
        <f t="shared" si="7"/>
        <v>0</v>
      </c>
      <c r="U31" s="43">
        <v>0</v>
      </c>
      <c r="V31" s="43">
        <v>0</v>
      </c>
      <c r="W31" s="40">
        <f t="shared" si="9"/>
        <v>0</v>
      </c>
      <c r="X31" s="39">
        <f>Y31+AA31</f>
        <v>0</v>
      </c>
      <c r="Y31" s="39">
        <v>0</v>
      </c>
      <c r="Z31" s="39">
        <v>0</v>
      </c>
      <c r="AA31" s="39">
        <v>0</v>
      </c>
      <c r="AB31" s="43">
        <f t="shared" si="10"/>
        <v>0</v>
      </c>
      <c r="AC31" s="39" t="e">
        <f t="shared" si="13"/>
        <v>#DIV/0!</v>
      </c>
      <c r="AD31" s="43"/>
      <c r="AE31" s="43">
        <f t="shared" si="2"/>
        <v>0</v>
      </c>
      <c r="AF31" s="23" t="e">
        <f t="shared" si="14"/>
        <v>#DIV/0!</v>
      </c>
      <c r="AG31" s="24"/>
    </row>
    <row r="32" spans="1:33" s="25" customFormat="1" hidden="1">
      <c r="A32" s="70"/>
      <c r="B32" s="71"/>
      <c r="C32" s="38" t="s">
        <v>14</v>
      </c>
      <c r="D32" s="40">
        <v>25210</v>
      </c>
      <c r="E32" s="40">
        <v>0</v>
      </c>
      <c r="F32" s="43">
        <v>173240</v>
      </c>
      <c r="G32" s="40">
        <v>0</v>
      </c>
      <c r="H32" s="40">
        <v>28000</v>
      </c>
      <c r="I32" s="40">
        <v>0</v>
      </c>
      <c r="J32" s="40">
        <v>0</v>
      </c>
      <c r="K32" s="40">
        <v>75630</v>
      </c>
      <c r="L32" s="40">
        <f t="shared" ref="L32:L38" si="32">SUM(M32:O32)</f>
        <v>151240</v>
      </c>
      <c r="M32" s="40">
        <v>0</v>
      </c>
      <c r="N32" s="40">
        <v>0</v>
      </c>
      <c r="O32" s="40">
        <v>151240</v>
      </c>
      <c r="P32" s="40">
        <f t="shared" ref="P32:P37" si="33">Q32+R32+S32</f>
        <v>76240</v>
      </c>
      <c r="Q32" s="40">
        <v>0</v>
      </c>
      <c r="R32" s="40">
        <v>0</v>
      </c>
      <c r="S32" s="40">
        <v>76240</v>
      </c>
      <c r="T32" s="39">
        <f t="shared" si="7"/>
        <v>0</v>
      </c>
      <c r="U32" s="43">
        <v>0</v>
      </c>
      <c r="V32" s="43">
        <v>0</v>
      </c>
      <c r="W32" s="40">
        <f t="shared" si="9"/>
        <v>0</v>
      </c>
      <c r="X32" s="39">
        <f>Y32+AA32</f>
        <v>0</v>
      </c>
      <c r="Y32" s="40">
        <v>0</v>
      </c>
      <c r="Z32" s="40">
        <v>0</v>
      </c>
      <c r="AA32" s="40">
        <v>0</v>
      </c>
      <c r="AB32" s="43">
        <f t="shared" si="10"/>
        <v>0</v>
      </c>
      <c r="AC32" s="39" t="e">
        <f t="shared" si="13"/>
        <v>#DIV/0!</v>
      </c>
      <c r="AD32" s="43"/>
      <c r="AE32" s="43">
        <f t="shared" si="2"/>
        <v>0</v>
      </c>
      <c r="AF32" s="23" t="e">
        <f t="shared" si="14"/>
        <v>#DIV/0!</v>
      </c>
      <c r="AG32" s="24"/>
    </row>
    <row r="33" spans="1:33" s="25" customFormat="1" hidden="1">
      <c r="A33" s="70"/>
      <c r="B33" s="71"/>
      <c r="C33" s="38" t="s">
        <v>4</v>
      </c>
      <c r="D33" s="40">
        <v>50216</v>
      </c>
      <c r="E33" s="40">
        <v>91974</v>
      </c>
      <c r="F33" s="43">
        <v>218264</v>
      </c>
      <c r="G33" s="40">
        <v>67174</v>
      </c>
      <c r="H33" s="40">
        <v>77736</v>
      </c>
      <c r="I33" s="40">
        <v>0</v>
      </c>
      <c r="J33" s="40">
        <v>0</v>
      </c>
      <c r="K33" s="40">
        <v>142190</v>
      </c>
      <c r="L33" s="40">
        <f t="shared" si="32"/>
        <v>287100</v>
      </c>
      <c r="M33" s="40">
        <v>0</v>
      </c>
      <c r="N33" s="40">
        <v>0</v>
      </c>
      <c r="O33" s="40">
        <v>287100</v>
      </c>
      <c r="P33" s="40">
        <f t="shared" si="33"/>
        <v>46116</v>
      </c>
      <c r="Q33" s="40">
        <v>0</v>
      </c>
      <c r="R33" s="40">
        <v>0</v>
      </c>
      <c r="S33" s="40">
        <v>46116</v>
      </c>
      <c r="T33" s="39">
        <f t="shared" si="7"/>
        <v>5975</v>
      </c>
      <c r="U33" s="43">
        <v>0</v>
      </c>
      <c r="V33" s="43">
        <v>0</v>
      </c>
      <c r="W33" s="40">
        <f t="shared" si="9"/>
        <v>5975</v>
      </c>
      <c r="X33" s="39">
        <f t="shared" ref="X33:X38" si="34">Y33+AA33</f>
        <v>5975</v>
      </c>
      <c r="Y33" s="39">
        <v>0</v>
      </c>
      <c r="Z33" s="39">
        <v>0</v>
      </c>
      <c r="AA33" s="39">
        <v>5975</v>
      </c>
      <c r="AB33" s="43">
        <f t="shared" si="10"/>
        <v>2.081156391501219</v>
      </c>
      <c r="AC33" s="39" t="e">
        <f t="shared" si="13"/>
        <v>#DIV/0!</v>
      </c>
      <c r="AD33" s="43"/>
      <c r="AE33" s="43">
        <f t="shared" si="2"/>
        <v>2.081156391501219</v>
      </c>
      <c r="AF33" s="23" t="e">
        <f t="shared" si="14"/>
        <v>#DIV/0!</v>
      </c>
      <c r="AG33" s="41"/>
    </row>
    <row r="34" spans="1:33" s="25" customFormat="1" hidden="1">
      <c r="A34" s="70"/>
      <c r="B34" s="71"/>
      <c r="C34" s="38" t="s">
        <v>5</v>
      </c>
      <c r="D34" s="40">
        <v>18050</v>
      </c>
      <c r="E34" s="40">
        <v>27075</v>
      </c>
      <c r="F34" s="43">
        <v>73632</v>
      </c>
      <c r="G34" s="40">
        <v>27075</v>
      </c>
      <c r="H34" s="40">
        <v>47800</v>
      </c>
      <c r="I34" s="40">
        <v>0</v>
      </c>
      <c r="J34" s="40">
        <v>0</v>
      </c>
      <c r="K34" s="40">
        <v>45125</v>
      </c>
      <c r="L34" s="40">
        <f t="shared" si="32"/>
        <v>120000</v>
      </c>
      <c r="M34" s="40">
        <v>0</v>
      </c>
      <c r="N34" s="40">
        <v>0</v>
      </c>
      <c r="O34" s="40">
        <v>120000</v>
      </c>
      <c r="P34" s="40">
        <f t="shared" si="33"/>
        <v>18050</v>
      </c>
      <c r="Q34" s="40">
        <v>0</v>
      </c>
      <c r="R34" s="40">
        <v>0</v>
      </c>
      <c r="S34" s="40">
        <v>18050</v>
      </c>
      <c r="T34" s="39">
        <f t="shared" si="7"/>
        <v>606.75</v>
      </c>
      <c r="U34" s="43">
        <v>0</v>
      </c>
      <c r="V34" s="43">
        <v>0</v>
      </c>
      <c r="W34" s="40">
        <f t="shared" si="9"/>
        <v>606.75</v>
      </c>
      <c r="X34" s="39">
        <f t="shared" si="34"/>
        <v>606.75</v>
      </c>
      <c r="Y34" s="39">
        <v>0</v>
      </c>
      <c r="Z34" s="39">
        <v>0</v>
      </c>
      <c r="AA34" s="39">
        <v>606.75</v>
      </c>
      <c r="AB34" s="43">
        <f t="shared" si="10"/>
        <v>0.50562499999999999</v>
      </c>
      <c r="AC34" s="39" t="e">
        <f t="shared" si="13"/>
        <v>#DIV/0!</v>
      </c>
      <c r="AD34" s="43"/>
      <c r="AE34" s="43">
        <f t="shared" si="2"/>
        <v>0.50562499999999999</v>
      </c>
      <c r="AF34" s="23" t="e">
        <f t="shared" si="14"/>
        <v>#DIV/0!</v>
      </c>
      <c r="AG34" s="41"/>
    </row>
    <row r="35" spans="1:33" s="25" customFormat="1" hidden="1">
      <c r="A35" s="70"/>
      <c r="B35" s="71"/>
      <c r="C35" s="42" t="s">
        <v>6</v>
      </c>
      <c r="D35" s="43">
        <v>1046700</v>
      </c>
      <c r="E35" s="43">
        <v>4406000</v>
      </c>
      <c r="F35" s="43">
        <v>9967720</v>
      </c>
      <c r="G35" s="43">
        <v>2472000</v>
      </c>
      <c r="H35" s="43">
        <v>1290000</v>
      </c>
      <c r="I35" s="43">
        <v>0</v>
      </c>
      <c r="J35" s="43">
        <v>0</v>
      </c>
      <c r="K35" s="43">
        <v>5573320</v>
      </c>
      <c r="L35" s="40">
        <f t="shared" si="32"/>
        <v>9276000</v>
      </c>
      <c r="M35" s="40">
        <v>0</v>
      </c>
      <c r="N35" s="40">
        <v>0</v>
      </c>
      <c r="O35" s="40">
        <v>9276000</v>
      </c>
      <c r="P35" s="40">
        <f t="shared" si="33"/>
        <v>726005</v>
      </c>
      <c r="Q35" s="40">
        <v>0</v>
      </c>
      <c r="R35" s="40">
        <v>0</v>
      </c>
      <c r="S35" s="40">
        <v>726005</v>
      </c>
      <c r="T35" s="39">
        <f t="shared" si="7"/>
        <v>236194.2</v>
      </c>
      <c r="U35" s="43">
        <v>0</v>
      </c>
      <c r="V35" s="43">
        <v>0</v>
      </c>
      <c r="W35" s="40">
        <f t="shared" si="9"/>
        <v>236194.2</v>
      </c>
      <c r="X35" s="39">
        <f t="shared" si="34"/>
        <v>236194.2</v>
      </c>
      <c r="Y35" s="39">
        <v>0</v>
      </c>
      <c r="Z35" s="39">
        <v>0</v>
      </c>
      <c r="AA35" s="39">
        <v>236194.2</v>
      </c>
      <c r="AB35" s="43">
        <f t="shared" si="10"/>
        <v>2.546293661060802</v>
      </c>
      <c r="AC35" s="39" t="e">
        <f t="shared" si="13"/>
        <v>#DIV/0!</v>
      </c>
      <c r="AD35" s="43"/>
      <c r="AE35" s="43">
        <f t="shared" si="2"/>
        <v>2.546293661060802</v>
      </c>
      <c r="AF35" s="23" t="e">
        <f t="shared" si="14"/>
        <v>#DIV/0!</v>
      </c>
      <c r="AG35" s="41"/>
    </row>
    <row r="36" spans="1:33" s="25" customFormat="1" hidden="1">
      <c r="A36" s="70"/>
      <c r="B36" s="71"/>
      <c r="C36" s="38" t="s">
        <v>12</v>
      </c>
      <c r="D36" s="40">
        <v>1458262</v>
      </c>
      <c r="E36" s="40">
        <v>464463</v>
      </c>
      <c r="F36" s="43">
        <v>2405324</v>
      </c>
      <c r="G36" s="40">
        <v>453862</v>
      </c>
      <c r="H36" s="40">
        <v>552262</v>
      </c>
      <c r="I36" s="40">
        <v>0</v>
      </c>
      <c r="J36" s="40">
        <v>0</v>
      </c>
      <c r="K36" s="40">
        <v>1922725</v>
      </c>
      <c r="L36" s="40">
        <f t="shared" si="32"/>
        <v>1150168</v>
      </c>
      <c r="M36" s="40">
        <v>0</v>
      </c>
      <c r="N36" s="40">
        <v>0</v>
      </c>
      <c r="O36" s="40">
        <v>1150168</v>
      </c>
      <c r="P36" s="40">
        <f t="shared" si="33"/>
        <v>251840</v>
      </c>
      <c r="Q36" s="40">
        <v>0</v>
      </c>
      <c r="R36" s="40">
        <v>0</v>
      </c>
      <c r="S36" s="40">
        <v>251840</v>
      </c>
      <c r="T36" s="39">
        <f t="shared" si="7"/>
        <v>94381.26</v>
      </c>
      <c r="U36" s="43">
        <v>0</v>
      </c>
      <c r="V36" s="43">
        <v>0</v>
      </c>
      <c r="W36" s="40">
        <f t="shared" si="9"/>
        <v>94381.26</v>
      </c>
      <c r="X36" s="39">
        <f t="shared" si="34"/>
        <v>94381.26</v>
      </c>
      <c r="Y36" s="39">
        <v>0</v>
      </c>
      <c r="Z36" s="39">
        <v>0</v>
      </c>
      <c r="AA36" s="39">
        <v>94381.26</v>
      </c>
      <c r="AB36" s="43">
        <f t="shared" si="10"/>
        <v>8.2058673167745919</v>
      </c>
      <c r="AC36" s="39" t="e">
        <f t="shared" si="13"/>
        <v>#DIV/0!</v>
      </c>
      <c r="AD36" s="43"/>
      <c r="AE36" s="43">
        <f t="shared" si="2"/>
        <v>8.2058673167745919</v>
      </c>
      <c r="AF36" s="23" t="e">
        <f t="shared" si="14"/>
        <v>#DIV/0!</v>
      </c>
      <c r="AG36" s="24"/>
    </row>
    <row r="37" spans="1:33" s="25" customFormat="1" hidden="1">
      <c r="A37" s="70"/>
      <c r="B37" s="71"/>
      <c r="C37" s="38" t="s">
        <v>7</v>
      </c>
      <c r="D37" s="40">
        <v>229432</v>
      </c>
      <c r="E37" s="40">
        <v>300698</v>
      </c>
      <c r="F37" s="43">
        <v>785328</v>
      </c>
      <c r="G37" s="40">
        <v>255198</v>
      </c>
      <c r="H37" s="40">
        <v>213472</v>
      </c>
      <c r="I37" s="40">
        <v>0</v>
      </c>
      <c r="J37" s="40">
        <v>0</v>
      </c>
      <c r="K37" s="40">
        <v>581680</v>
      </c>
      <c r="L37" s="40">
        <f t="shared" si="32"/>
        <v>998800</v>
      </c>
      <c r="M37" s="40">
        <v>0</v>
      </c>
      <c r="N37" s="40">
        <v>0</v>
      </c>
      <c r="O37" s="40">
        <v>998800</v>
      </c>
      <c r="P37" s="40">
        <f t="shared" si="33"/>
        <v>192093</v>
      </c>
      <c r="Q37" s="40">
        <v>0</v>
      </c>
      <c r="R37" s="40">
        <v>0</v>
      </c>
      <c r="S37" s="40">
        <v>192093</v>
      </c>
      <c r="T37" s="39">
        <f t="shared" si="7"/>
        <v>49596.83</v>
      </c>
      <c r="U37" s="43">
        <v>0</v>
      </c>
      <c r="V37" s="43">
        <v>0</v>
      </c>
      <c r="W37" s="40">
        <f t="shared" si="9"/>
        <v>49596.83</v>
      </c>
      <c r="X37" s="39">
        <f>Y37+AA37</f>
        <v>49596.83</v>
      </c>
      <c r="Y37" s="39">
        <v>0</v>
      </c>
      <c r="Z37" s="39">
        <v>0</v>
      </c>
      <c r="AA37" s="39">
        <v>49596.83</v>
      </c>
      <c r="AB37" s="43">
        <f t="shared" si="10"/>
        <v>4.9656417701241491</v>
      </c>
      <c r="AC37" s="39" t="e">
        <f t="shared" si="13"/>
        <v>#DIV/0!</v>
      </c>
      <c r="AD37" s="43"/>
      <c r="AE37" s="43">
        <f t="shared" si="2"/>
        <v>4.9656417701241491</v>
      </c>
      <c r="AF37" s="23" t="e">
        <f t="shared" si="14"/>
        <v>#DIV/0!</v>
      </c>
      <c r="AG37" s="24"/>
    </row>
    <row r="38" spans="1:33" s="25" customFormat="1" ht="75" hidden="1">
      <c r="A38" s="54" t="s">
        <v>89</v>
      </c>
      <c r="B38" s="55" t="s">
        <v>90</v>
      </c>
      <c r="C38" s="38" t="s">
        <v>12</v>
      </c>
      <c r="D38" s="40"/>
      <c r="E38" s="40"/>
      <c r="F38" s="43">
        <f>I38+J38+K38</f>
        <v>110000</v>
      </c>
      <c r="G38" s="40"/>
      <c r="H38" s="40"/>
      <c r="I38" s="40">
        <v>110000</v>
      </c>
      <c r="J38" s="40">
        <v>0</v>
      </c>
      <c r="K38" s="40">
        <v>0</v>
      </c>
      <c r="L38" s="40">
        <f t="shared" si="32"/>
        <v>0</v>
      </c>
      <c r="M38" s="40">
        <v>0</v>
      </c>
      <c r="N38" s="40">
        <v>0</v>
      </c>
      <c r="O38" s="40">
        <v>0</v>
      </c>
      <c r="P38" s="40"/>
      <c r="Q38" s="40"/>
      <c r="R38" s="40"/>
      <c r="S38" s="40"/>
      <c r="T38" s="39">
        <f t="shared" si="7"/>
        <v>0</v>
      </c>
      <c r="U38" s="43">
        <v>0</v>
      </c>
      <c r="V38" s="43">
        <v>0</v>
      </c>
      <c r="W38" s="40">
        <f t="shared" si="9"/>
        <v>0</v>
      </c>
      <c r="X38" s="39">
        <f t="shared" si="34"/>
        <v>0</v>
      </c>
      <c r="Y38" s="39">
        <v>0</v>
      </c>
      <c r="Z38" s="39">
        <v>0</v>
      </c>
      <c r="AA38" s="39">
        <v>0</v>
      </c>
      <c r="AB38" s="43"/>
      <c r="AC38" s="39" t="e">
        <f t="shared" si="13"/>
        <v>#DIV/0!</v>
      </c>
      <c r="AD38" s="39"/>
      <c r="AE38" s="39"/>
      <c r="AF38" s="23" t="e">
        <f t="shared" si="14"/>
        <v>#DIV/0!</v>
      </c>
      <c r="AG38" s="24"/>
    </row>
    <row r="39" spans="1:33" s="27" customFormat="1" ht="43.5" hidden="1" customHeight="1">
      <c r="A39" s="21" t="s">
        <v>54</v>
      </c>
      <c r="B39" s="86" t="s">
        <v>18</v>
      </c>
      <c r="C39" s="86"/>
      <c r="D39" s="47">
        <f>D42</f>
        <v>0</v>
      </c>
      <c r="E39" s="47">
        <f t="shared" ref="E39:W39" si="35">E42</f>
        <v>0</v>
      </c>
      <c r="F39" s="47">
        <f t="shared" si="35"/>
        <v>398600</v>
      </c>
      <c r="G39" s="47">
        <f t="shared" si="35"/>
        <v>398600</v>
      </c>
      <c r="H39" s="47">
        <f t="shared" si="35"/>
        <v>797200</v>
      </c>
      <c r="I39" s="47">
        <f t="shared" si="35"/>
        <v>1195800</v>
      </c>
      <c r="J39" s="47">
        <f t="shared" si="35"/>
        <v>1993000</v>
      </c>
      <c r="K39" s="47">
        <f t="shared" si="35"/>
        <v>3188800</v>
      </c>
      <c r="L39" s="47">
        <f>M39+N39+O39</f>
        <v>1550182</v>
      </c>
      <c r="M39" s="47">
        <f t="shared" ref="M39:O42" si="36">M40+M41+M42</f>
        <v>0</v>
      </c>
      <c r="N39" s="47">
        <f t="shared" si="36"/>
        <v>0</v>
      </c>
      <c r="O39" s="47">
        <f t="shared" si="36"/>
        <v>1550182</v>
      </c>
      <c r="P39" s="47">
        <f>Q39+R39+S39</f>
        <v>0</v>
      </c>
      <c r="Q39" s="47">
        <f>Q40+Q41+Q42</f>
        <v>0</v>
      </c>
      <c r="R39" s="47">
        <f t="shared" ref="R39:S39" si="37">R40+R41+R42</f>
        <v>0</v>
      </c>
      <c r="S39" s="47">
        <f t="shared" si="37"/>
        <v>0</v>
      </c>
      <c r="T39" s="47">
        <f t="shared" si="35"/>
        <v>0</v>
      </c>
      <c r="U39" s="47">
        <f t="shared" si="35"/>
        <v>0</v>
      </c>
      <c r="V39" s="47">
        <f t="shared" si="35"/>
        <v>0</v>
      </c>
      <c r="W39" s="47">
        <f t="shared" si="35"/>
        <v>0</v>
      </c>
      <c r="X39" s="22">
        <f>Y39+Z39+AA39</f>
        <v>0</v>
      </c>
      <c r="Y39" s="22">
        <f t="shared" ref="Y39:AA39" si="38">SUM(Y42:Y42)</f>
        <v>0</v>
      </c>
      <c r="Z39" s="22">
        <v>0</v>
      </c>
      <c r="AA39" s="22">
        <f t="shared" si="38"/>
        <v>0</v>
      </c>
      <c r="AB39" s="23">
        <f t="shared" si="10"/>
        <v>0</v>
      </c>
      <c r="AC39" s="39" t="e">
        <f t="shared" si="13"/>
        <v>#DIV/0!</v>
      </c>
      <c r="AD39" s="23"/>
      <c r="AE39" s="23">
        <f t="shared" ref="AE39:AE45" si="39">AA39/O39*100</f>
        <v>0</v>
      </c>
      <c r="AF39" s="23" t="e">
        <f t="shared" si="14"/>
        <v>#DIV/0!</v>
      </c>
      <c r="AG39" s="26"/>
    </row>
    <row r="40" spans="1:33" s="27" customFormat="1" ht="43.5" hidden="1" customHeight="1">
      <c r="A40" s="60" t="s">
        <v>55</v>
      </c>
      <c r="B40" s="63" t="s">
        <v>80</v>
      </c>
      <c r="C40" s="42" t="s">
        <v>3</v>
      </c>
      <c r="D40" s="47"/>
      <c r="E40" s="47"/>
      <c r="F40" s="47"/>
      <c r="G40" s="47"/>
      <c r="H40" s="47"/>
      <c r="I40" s="47"/>
      <c r="J40" s="47"/>
      <c r="K40" s="47"/>
      <c r="L40" s="48">
        <f t="shared" ref="L40:L42" si="40">M40+N40+O40</f>
        <v>967000</v>
      </c>
      <c r="M40" s="48">
        <f t="shared" si="36"/>
        <v>0</v>
      </c>
      <c r="N40" s="48">
        <f t="shared" si="36"/>
        <v>0</v>
      </c>
      <c r="O40" s="48">
        <v>967000</v>
      </c>
      <c r="P40" s="48">
        <f t="shared" ref="P40:P44" si="41">Q40+R40+S40</f>
        <v>0</v>
      </c>
      <c r="Q40" s="48">
        <v>0</v>
      </c>
      <c r="R40" s="48">
        <v>0</v>
      </c>
      <c r="S40" s="48">
        <v>0</v>
      </c>
      <c r="T40" s="39">
        <f t="shared" si="7"/>
        <v>0</v>
      </c>
      <c r="U40" s="48">
        <v>0</v>
      </c>
      <c r="V40" s="48">
        <v>0</v>
      </c>
      <c r="W40" s="48">
        <v>0</v>
      </c>
      <c r="X40" s="40">
        <f t="shared" ref="X40:X42" si="42">Y40+Z40+AA40</f>
        <v>0</v>
      </c>
      <c r="Y40" s="40">
        <v>0</v>
      </c>
      <c r="Z40" s="40">
        <v>0</v>
      </c>
      <c r="AA40" s="40">
        <v>0</v>
      </c>
      <c r="AB40" s="40">
        <v>0</v>
      </c>
      <c r="AC40" s="39" t="e">
        <f t="shared" si="13"/>
        <v>#DIV/0!</v>
      </c>
      <c r="AD40" s="40">
        <v>0</v>
      </c>
      <c r="AE40" s="40">
        <v>0</v>
      </c>
      <c r="AF40" s="23" t="e">
        <f t="shared" si="14"/>
        <v>#DIV/0!</v>
      </c>
      <c r="AG40" s="26"/>
    </row>
    <row r="41" spans="1:33" s="27" customFormat="1" ht="43.5" hidden="1" customHeight="1">
      <c r="A41" s="62"/>
      <c r="B41" s="64"/>
      <c r="C41" s="42" t="s">
        <v>12</v>
      </c>
      <c r="D41" s="47"/>
      <c r="E41" s="47"/>
      <c r="F41" s="47"/>
      <c r="G41" s="47"/>
      <c r="H41" s="47"/>
      <c r="I41" s="47"/>
      <c r="J41" s="47"/>
      <c r="K41" s="47"/>
      <c r="L41" s="48">
        <f t="shared" si="40"/>
        <v>200621</v>
      </c>
      <c r="M41" s="48">
        <f t="shared" si="36"/>
        <v>0</v>
      </c>
      <c r="N41" s="48">
        <f t="shared" si="36"/>
        <v>0</v>
      </c>
      <c r="O41" s="48">
        <v>200621</v>
      </c>
      <c r="P41" s="48">
        <f t="shared" si="41"/>
        <v>0</v>
      </c>
      <c r="Q41" s="48">
        <v>0</v>
      </c>
      <c r="R41" s="48">
        <v>0</v>
      </c>
      <c r="S41" s="48">
        <v>0</v>
      </c>
      <c r="T41" s="39">
        <f t="shared" si="7"/>
        <v>0</v>
      </c>
      <c r="U41" s="48">
        <v>0</v>
      </c>
      <c r="V41" s="48">
        <v>0</v>
      </c>
      <c r="W41" s="48">
        <v>0</v>
      </c>
      <c r="X41" s="40">
        <f t="shared" si="42"/>
        <v>0</v>
      </c>
      <c r="Y41" s="40">
        <v>0</v>
      </c>
      <c r="Z41" s="40">
        <v>0</v>
      </c>
      <c r="AA41" s="40">
        <v>0</v>
      </c>
      <c r="AB41" s="40">
        <v>0</v>
      </c>
      <c r="AC41" s="39" t="e">
        <f t="shared" si="13"/>
        <v>#DIV/0!</v>
      </c>
      <c r="AD41" s="40">
        <v>0</v>
      </c>
      <c r="AE41" s="40">
        <v>0</v>
      </c>
      <c r="AF41" s="23" t="e">
        <f t="shared" si="14"/>
        <v>#DIV/0!</v>
      </c>
      <c r="AG41" s="26"/>
    </row>
    <row r="42" spans="1:33" s="25" customFormat="1" hidden="1">
      <c r="A42" s="61"/>
      <c r="B42" s="65"/>
      <c r="C42" s="42" t="s">
        <v>6</v>
      </c>
      <c r="D42" s="43">
        <v>0</v>
      </c>
      <c r="E42" s="43">
        <v>0</v>
      </c>
      <c r="F42" s="43">
        <v>398600</v>
      </c>
      <c r="G42" s="43">
        <f>F42+E42</f>
        <v>398600</v>
      </c>
      <c r="H42" s="43">
        <f t="shared" ref="H42" si="43">G42+F42</f>
        <v>797200</v>
      </c>
      <c r="I42" s="43">
        <f>H42+G42</f>
        <v>1195800</v>
      </c>
      <c r="J42" s="43">
        <f>I42+H42</f>
        <v>1993000</v>
      </c>
      <c r="K42" s="43">
        <f t="shared" ref="K42" si="44">J42+I42</f>
        <v>3188800</v>
      </c>
      <c r="L42" s="48">
        <f t="shared" si="40"/>
        <v>382561</v>
      </c>
      <c r="M42" s="48">
        <f t="shared" si="36"/>
        <v>0</v>
      </c>
      <c r="N42" s="48">
        <f t="shared" si="36"/>
        <v>0</v>
      </c>
      <c r="O42" s="40">
        <v>382561</v>
      </c>
      <c r="P42" s="48">
        <f t="shared" si="41"/>
        <v>0</v>
      </c>
      <c r="Q42" s="40">
        <v>0</v>
      </c>
      <c r="R42" s="40">
        <v>0</v>
      </c>
      <c r="S42" s="40">
        <v>0</v>
      </c>
      <c r="T42" s="39">
        <f t="shared" si="7"/>
        <v>0</v>
      </c>
      <c r="U42" s="43">
        <v>0</v>
      </c>
      <c r="V42" s="43">
        <v>0</v>
      </c>
      <c r="W42" s="40">
        <v>0</v>
      </c>
      <c r="X42" s="40">
        <f t="shared" si="42"/>
        <v>0</v>
      </c>
      <c r="Y42" s="40">
        <v>0</v>
      </c>
      <c r="Z42" s="40">
        <v>0</v>
      </c>
      <c r="AA42" s="40">
        <v>0</v>
      </c>
      <c r="AB42" s="39">
        <f t="shared" si="10"/>
        <v>0</v>
      </c>
      <c r="AC42" s="39" t="e">
        <f t="shared" si="13"/>
        <v>#DIV/0!</v>
      </c>
      <c r="AD42" s="39"/>
      <c r="AE42" s="39">
        <f t="shared" si="39"/>
        <v>0</v>
      </c>
      <c r="AF42" s="23" t="e">
        <f t="shared" si="14"/>
        <v>#DIV/0!</v>
      </c>
      <c r="AG42" s="24"/>
    </row>
    <row r="43" spans="1:33" s="25" customFormat="1" ht="88.5" hidden="1" customHeight="1">
      <c r="A43" s="21" t="s">
        <v>56</v>
      </c>
      <c r="B43" s="86" t="s">
        <v>19</v>
      </c>
      <c r="C43" s="86"/>
      <c r="D43" s="47">
        <f>SUM(D44:D45)</f>
        <v>239900</v>
      </c>
      <c r="E43" s="47">
        <f t="shared" ref="E43:AA43" si="45">SUM(E44:E45)</f>
        <v>278900</v>
      </c>
      <c r="F43" s="47">
        <f t="shared" si="45"/>
        <v>1638900</v>
      </c>
      <c r="G43" s="47">
        <f t="shared" si="45"/>
        <v>1120100</v>
      </c>
      <c r="H43" s="47">
        <f t="shared" si="45"/>
        <v>773300</v>
      </c>
      <c r="I43" s="47">
        <f t="shared" si="45"/>
        <v>0</v>
      </c>
      <c r="J43" s="47">
        <f t="shared" si="45"/>
        <v>0</v>
      </c>
      <c r="K43" s="47">
        <f t="shared" si="45"/>
        <v>518800</v>
      </c>
      <c r="L43" s="47">
        <f>SUM(L44:L45)</f>
        <v>2333200</v>
      </c>
      <c r="M43" s="47">
        <f>SUM(M44:M45)</f>
        <v>0</v>
      </c>
      <c r="N43" s="47">
        <f>SUM(N44:N45)</f>
        <v>0</v>
      </c>
      <c r="O43" s="47">
        <f>SUM(O44:O45)</f>
        <v>2333200</v>
      </c>
      <c r="P43" s="22">
        <f>P44+P45</f>
        <v>354000</v>
      </c>
      <c r="Q43" s="22">
        <f t="shared" ref="Q43:S43" si="46">Q44+Q45</f>
        <v>0</v>
      </c>
      <c r="R43" s="22">
        <f t="shared" si="46"/>
        <v>0</v>
      </c>
      <c r="S43" s="22">
        <f t="shared" si="46"/>
        <v>354000</v>
      </c>
      <c r="T43" s="47">
        <f t="shared" si="45"/>
        <v>0</v>
      </c>
      <c r="U43" s="47">
        <f t="shared" si="45"/>
        <v>0</v>
      </c>
      <c r="V43" s="47">
        <f t="shared" si="45"/>
        <v>0</v>
      </c>
      <c r="W43" s="47">
        <f t="shared" si="45"/>
        <v>0</v>
      </c>
      <c r="X43" s="47">
        <f t="shared" si="45"/>
        <v>215856.38</v>
      </c>
      <c r="Y43" s="47">
        <f t="shared" si="45"/>
        <v>0</v>
      </c>
      <c r="Z43" s="47">
        <f t="shared" si="45"/>
        <v>0</v>
      </c>
      <c r="AA43" s="47">
        <f t="shared" si="45"/>
        <v>215856.38</v>
      </c>
      <c r="AB43" s="23">
        <f t="shared" ref="AB43:AB45" si="47">X43/L43*100</f>
        <v>9.2515163723641347</v>
      </c>
      <c r="AC43" s="39" t="e">
        <f t="shared" si="13"/>
        <v>#DIV/0!</v>
      </c>
      <c r="AD43" s="23"/>
      <c r="AE43" s="23">
        <f t="shared" si="39"/>
        <v>9.2515163723641347</v>
      </c>
      <c r="AF43" s="23" t="e">
        <f t="shared" si="14"/>
        <v>#DIV/0!</v>
      </c>
      <c r="AG43" s="24"/>
    </row>
    <row r="44" spans="1:33" s="25" customFormat="1" ht="33" hidden="1" customHeight="1">
      <c r="A44" s="70" t="s">
        <v>11</v>
      </c>
      <c r="B44" s="68" t="s">
        <v>81</v>
      </c>
      <c r="C44" s="38" t="s">
        <v>14</v>
      </c>
      <c r="D44" s="40">
        <v>0</v>
      </c>
      <c r="E44" s="40">
        <v>0</v>
      </c>
      <c r="F44" s="43">
        <v>1000000</v>
      </c>
      <c r="G44" s="40">
        <v>1000000</v>
      </c>
      <c r="H44" s="40">
        <v>0</v>
      </c>
      <c r="I44" s="40">
        <v>0</v>
      </c>
      <c r="J44" s="40">
        <v>0</v>
      </c>
      <c r="K44" s="43">
        <f t="shared" ref="K44" si="48">J44+I44</f>
        <v>0</v>
      </c>
      <c r="L44" s="40">
        <f>M44+O44</f>
        <v>950000</v>
      </c>
      <c r="M44" s="40">
        <v>0</v>
      </c>
      <c r="N44" s="40">
        <v>0</v>
      </c>
      <c r="O44" s="40">
        <v>950000</v>
      </c>
      <c r="P44" s="40">
        <f t="shared" si="41"/>
        <v>0</v>
      </c>
      <c r="Q44" s="40">
        <v>0</v>
      </c>
      <c r="R44" s="40">
        <v>0</v>
      </c>
      <c r="S44" s="40">
        <v>0</v>
      </c>
      <c r="T44" s="39">
        <f t="shared" si="7"/>
        <v>0</v>
      </c>
      <c r="U44" s="43">
        <v>0</v>
      </c>
      <c r="V44" s="43">
        <v>0</v>
      </c>
      <c r="W44" s="40">
        <v>0</v>
      </c>
      <c r="X44" s="40">
        <f>Y44+AA44</f>
        <v>0</v>
      </c>
      <c r="Y44" s="40">
        <v>0</v>
      </c>
      <c r="Z44" s="40">
        <v>0</v>
      </c>
      <c r="AA44" s="40">
        <v>0</v>
      </c>
      <c r="AB44" s="39">
        <f t="shared" si="47"/>
        <v>0</v>
      </c>
      <c r="AC44" s="39" t="e">
        <f t="shared" si="13"/>
        <v>#DIV/0!</v>
      </c>
      <c r="AD44" s="39"/>
      <c r="AE44" s="39">
        <f t="shared" si="39"/>
        <v>0</v>
      </c>
      <c r="AF44" s="23" t="e">
        <f t="shared" si="14"/>
        <v>#DIV/0!</v>
      </c>
      <c r="AG44" s="24"/>
    </row>
    <row r="45" spans="1:33" s="25" customFormat="1" ht="39.75" hidden="1" customHeight="1">
      <c r="A45" s="70"/>
      <c r="B45" s="68"/>
      <c r="C45" s="38" t="s">
        <v>6</v>
      </c>
      <c r="D45" s="40">
        <v>239900</v>
      </c>
      <c r="E45" s="40">
        <v>278900</v>
      </c>
      <c r="F45" s="43">
        <v>638900</v>
      </c>
      <c r="G45" s="40">
        <v>120100</v>
      </c>
      <c r="H45" s="40">
        <v>773300</v>
      </c>
      <c r="I45" s="40">
        <v>0</v>
      </c>
      <c r="J45" s="40">
        <v>0</v>
      </c>
      <c r="K45" s="43">
        <v>518800</v>
      </c>
      <c r="L45" s="40">
        <f>M45+O45</f>
        <v>1383200</v>
      </c>
      <c r="M45" s="40">
        <v>0</v>
      </c>
      <c r="N45" s="40">
        <v>0</v>
      </c>
      <c r="O45" s="40">
        <v>1383200</v>
      </c>
      <c r="P45" s="40">
        <f>Q45+R45+S45</f>
        <v>354000</v>
      </c>
      <c r="Q45" s="40">
        <v>0</v>
      </c>
      <c r="R45" s="40">
        <v>0</v>
      </c>
      <c r="S45" s="40">
        <v>354000</v>
      </c>
      <c r="T45" s="39">
        <f t="shared" si="7"/>
        <v>0</v>
      </c>
      <c r="U45" s="43">
        <v>0</v>
      </c>
      <c r="V45" s="43">
        <v>0</v>
      </c>
      <c r="W45" s="40">
        <v>0</v>
      </c>
      <c r="X45" s="40">
        <f t="shared" ref="X45" si="49">Y45+AA45</f>
        <v>215856.38</v>
      </c>
      <c r="Y45" s="40">
        <v>0</v>
      </c>
      <c r="Z45" s="40">
        <v>0</v>
      </c>
      <c r="AA45" s="40">
        <v>215856.38</v>
      </c>
      <c r="AB45" s="39">
        <f t="shared" si="47"/>
        <v>15.605579814921921</v>
      </c>
      <c r="AC45" s="39" t="e">
        <f t="shared" si="13"/>
        <v>#DIV/0!</v>
      </c>
      <c r="AD45" s="39"/>
      <c r="AE45" s="39">
        <f t="shared" si="39"/>
        <v>15.605579814921921</v>
      </c>
      <c r="AF45" s="23" t="e">
        <f t="shared" si="14"/>
        <v>#DIV/0!</v>
      </c>
      <c r="AG45" s="24"/>
    </row>
    <row r="46" spans="1:33" s="49" customFormat="1">
      <c r="A46" s="50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51"/>
      <c r="Y46" s="51"/>
      <c r="Z46" s="51"/>
      <c r="AA46" s="51"/>
      <c r="AB46" s="52"/>
      <c r="AC46" s="52"/>
      <c r="AD46" s="52"/>
      <c r="AE46" s="52"/>
      <c r="AF46" s="52"/>
    </row>
    <row r="47" spans="1:33" s="49" customFormat="1">
      <c r="A47" s="50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51"/>
      <c r="Y47" s="51"/>
      <c r="Z47" s="51"/>
      <c r="AA47" s="51"/>
      <c r="AB47" s="52"/>
      <c r="AC47" s="52"/>
      <c r="AD47" s="52"/>
      <c r="AE47" s="52"/>
      <c r="AF47" s="52"/>
    </row>
    <row r="48" spans="1:33" s="49" customFormat="1">
      <c r="A48" s="50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51"/>
      <c r="Y48" s="51"/>
      <c r="Z48" s="51"/>
      <c r="AA48" s="51"/>
      <c r="AB48" s="52"/>
      <c r="AC48" s="52"/>
      <c r="AD48" s="52"/>
      <c r="AE48" s="52"/>
      <c r="AF48" s="52"/>
    </row>
    <row r="49" spans="1:32" s="49" customFormat="1">
      <c r="A49" s="50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51"/>
      <c r="Y49" s="51"/>
      <c r="Z49" s="51"/>
      <c r="AA49" s="51"/>
      <c r="AB49" s="52"/>
      <c r="AC49" s="52"/>
      <c r="AD49" s="52"/>
      <c r="AE49" s="52"/>
      <c r="AF49" s="52"/>
    </row>
    <row r="50" spans="1:32" s="49" customFormat="1">
      <c r="A50" s="50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51"/>
      <c r="Y50" s="51"/>
      <c r="Z50" s="51"/>
      <c r="AA50" s="51"/>
      <c r="AB50" s="52"/>
      <c r="AC50" s="52"/>
      <c r="AD50" s="52"/>
      <c r="AE50" s="52"/>
      <c r="AF50" s="52"/>
    </row>
    <row r="51" spans="1:32" s="49" customFormat="1">
      <c r="A51" s="50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51"/>
      <c r="Y51" s="51"/>
      <c r="Z51" s="51"/>
      <c r="AA51" s="51"/>
      <c r="AB51" s="52"/>
      <c r="AC51" s="52"/>
      <c r="AD51" s="52"/>
      <c r="AE51" s="52"/>
      <c r="AF51" s="52"/>
    </row>
    <row r="52" spans="1:32" s="49" customFormat="1">
      <c r="A52" s="50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51"/>
      <c r="Y52" s="51"/>
      <c r="Z52" s="51"/>
      <c r="AA52" s="51"/>
      <c r="AB52" s="52"/>
      <c r="AC52" s="52"/>
      <c r="AD52" s="52"/>
      <c r="AE52" s="52"/>
      <c r="AF52" s="52"/>
    </row>
    <row r="53" spans="1:32" s="49" customFormat="1">
      <c r="A53" s="50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51"/>
      <c r="Y53" s="51"/>
      <c r="Z53" s="51"/>
      <c r="AA53" s="51"/>
      <c r="AB53" s="52"/>
      <c r="AC53" s="52"/>
      <c r="AD53" s="52"/>
      <c r="AE53" s="52"/>
      <c r="AF53" s="52"/>
    </row>
    <row r="54" spans="1:32" s="49" customFormat="1">
      <c r="A54" s="50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51"/>
      <c r="Y54" s="51"/>
      <c r="Z54" s="51"/>
      <c r="AA54" s="51"/>
      <c r="AB54" s="52"/>
      <c r="AC54" s="52"/>
      <c r="AD54" s="52"/>
      <c r="AE54" s="52"/>
      <c r="AF54" s="52"/>
    </row>
    <row r="55" spans="1:32" s="49" customFormat="1">
      <c r="A55" s="50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51"/>
      <c r="Y55" s="51"/>
      <c r="Z55" s="51"/>
      <c r="AA55" s="51"/>
      <c r="AB55" s="52"/>
      <c r="AC55" s="52"/>
      <c r="AD55" s="52"/>
      <c r="AE55" s="52"/>
      <c r="AF55" s="52"/>
    </row>
    <row r="56" spans="1:32" s="49" customFormat="1">
      <c r="A56" s="50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51"/>
      <c r="Y56" s="51"/>
      <c r="Z56" s="51"/>
      <c r="AA56" s="51"/>
      <c r="AB56" s="52"/>
      <c r="AC56" s="52"/>
      <c r="AD56" s="52"/>
      <c r="AE56" s="52"/>
      <c r="AF56" s="52"/>
    </row>
    <row r="57" spans="1:32" s="49" customFormat="1">
      <c r="A57" s="50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51"/>
      <c r="Y57" s="51"/>
      <c r="Z57" s="51"/>
      <c r="AA57" s="51"/>
      <c r="AB57" s="52"/>
      <c r="AC57" s="52"/>
      <c r="AD57" s="52"/>
      <c r="AE57" s="52"/>
      <c r="AF57" s="52"/>
    </row>
    <row r="58" spans="1:32" s="49" customFormat="1">
      <c r="A58" s="50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51"/>
      <c r="Y58" s="51"/>
      <c r="Z58" s="51"/>
      <c r="AA58" s="51"/>
      <c r="AB58" s="52"/>
      <c r="AC58" s="52"/>
      <c r="AD58" s="52"/>
      <c r="AE58" s="52"/>
      <c r="AF58" s="52"/>
    </row>
    <row r="59" spans="1:32" s="49" customFormat="1">
      <c r="A59" s="50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51"/>
      <c r="Y59" s="51"/>
      <c r="Z59" s="51"/>
      <c r="AA59" s="51"/>
      <c r="AB59" s="52"/>
      <c r="AC59" s="52"/>
      <c r="AD59" s="52"/>
      <c r="AE59" s="52"/>
      <c r="AF59" s="52"/>
    </row>
    <row r="60" spans="1:32" s="49" customFormat="1">
      <c r="A60" s="50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51"/>
      <c r="Y60" s="51"/>
      <c r="Z60" s="51"/>
      <c r="AA60" s="51"/>
      <c r="AB60" s="52"/>
      <c r="AC60" s="52"/>
      <c r="AD60" s="52"/>
      <c r="AE60" s="52"/>
      <c r="AF60" s="52"/>
    </row>
    <row r="61" spans="1:32" s="49" customFormat="1">
      <c r="A61" s="50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51"/>
      <c r="Y61" s="51"/>
      <c r="Z61" s="51"/>
      <c r="AA61" s="51"/>
      <c r="AB61" s="52"/>
      <c r="AC61" s="52"/>
      <c r="AD61" s="52"/>
      <c r="AE61" s="52"/>
      <c r="AF61" s="52"/>
    </row>
    <row r="62" spans="1:32" s="49" customFormat="1">
      <c r="A62" s="50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51"/>
      <c r="Y62" s="51"/>
      <c r="Z62" s="51"/>
      <c r="AA62" s="51"/>
      <c r="AB62" s="52"/>
      <c r="AC62" s="52"/>
      <c r="AD62" s="52"/>
      <c r="AE62" s="52"/>
      <c r="AF62" s="52"/>
    </row>
    <row r="63" spans="1:32" s="49" customFormat="1">
      <c r="A63" s="50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51"/>
      <c r="Y63" s="51"/>
      <c r="Z63" s="51"/>
      <c r="AA63" s="51"/>
      <c r="AB63" s="52"/>
      <c r="AC63" s="52"/>
      <c r="AD63" s="52"/>
      <c r="AE63" s="52"/>
      <c r="AF63" s="52"/>
    </row>
    <row r="64" spans="1:32" s="49" customFormat="1">
      <c r="A64" s="50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51"/>
      <c r="Y64" s="51"/>
      <c r="Z64" s="51"/>
      <c r="AA64" s="51"/>
      <c r="AB64" s="52"/>
      <c r="AC64" s="52"/>
      <c r="AD64" s="52"/>
      <c r="AE64" s="52"/>
      <c r="AF64" s="52"/>
    </row>
    <row r="65" spans="1:32" s="49" customFormat="1">
      <c r="A65" s="50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51"/>
      <c r="Y65" s="51"/>
      <c r="Z65" s="51"/>
      <c r="AA65" s="51"/>
      <c r="AB65" s="52"/>
      <c r="AC65" s="52"/>
      <c r="AD65" s="52"/>
      <c r="AE65" s="52"/>
      <c r="AF65" s="52"/>
    </row>
    <row r="66" spans="1:32" s="49" customFormat="1">
      <c r="A66" s="50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51"/>
      <c r="Y66" s="51"/>
      <c r="Z66" s="51"/>
      <c r="AA66" s="51"/>
      <c r="AB66" s="52"/>
      <c r="AC66" s="52"/>
      <c r="AD66" s="52"/>
      <c r="AE66" s="52"/>
      <c r="AF66" s="52"/>
    </row>
    <row r="67" spans="1:32" s="49" customFormat="1">
      <c r="A67" s="50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51"/>
      <c r="Y67" s="51"/>
      <c r="Z67" s="51"/>
      <c r="AA67" s="51"/>
      <c r="AB67" s="52"/>
      <c r="AC67" s="52"/>
      <c r="AD67" s="52"/>
      <c r="AE67" s="52"/>
      <c r="AF67" s="52"/>
    </row>
    <row r="68" spans="1:32" s="49" customFormat="1">
      <c r="A68" s="50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51"/>
      <c r="Y68" s="51"/>
      <c r="Z68" s="51"/>
      <c r="AA68" s="51"/>
      <c r="AB68" s="52"/>
      <c r="AC68" s="52"/>
      <c r="AD68" s="52"/>
      <c r="AE68" s="52"/>
      <c r="AF68" s="52"/>
    </row>
    <row r="69" spans="1:32" s="49" customFormat="1">
      <c r="A69" s="50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51"/>
      <c r="Y69" s="51"/>
      <c r="Z69" s="51"/>
      <c r="AA69" s="51"/>
      <c r="AB69" s="52"/>
      <c r="AC69" s="52"/>
      <c r="AD69" s="52"/>
      <c r="AE69" s="52"/>
      <c r="AF69" s="52"/>
    </row>
    <row r="70" spans="1:32" s="49" customFormat="1">
      <c r="A70" s="50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51"/>
      <c r="Y70" s="51"/>
      <c r="Z70" s="51"/>
      <c r="AA70" s="51"/>
      <c r="AB70" s="52"/>
      <c r="AC70" s="52"/>
      <c r="AD70" s="52"/>
      <c r="AE70" s="52"/>
      <c r="AF70" s="52"/>
    </row>
    <row r="71" spans="1:32" s="49" customFormat="1">
      <c r="A71" s="50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51"/>
      <c r="Y71" s="51"/>
      <c r="Z71" s="51"/>
      <c r="AA71" s="51"/>
      <c r="AB71" s="52"/>
      <c r="AC71" s="52"/>
      <c r="AD71" s="52"/>
      <c r="AE71" s="52"/>
      <c r="AF71" s="52"/>
    </row>
    <row r="72" spans="1:32" s="49" customFormat="1">
      <c r="A72" s="50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51"/>
      <c r="Y72" s="51"/>
      <c r="Z72" s="51"/>
      <c r="AA72" s="51"/>
      <c r="AB72" s="52"/>
      <c r="AC72" s="52"/>
      <c r="AD72" s="52"/>
      <c r="AE72" s="52"/>
      <c r="AF72" s="52"/>
    </row>
    <row r="73" spans="1:32" s="49" customFormat="1">
      <c r="A73" s="50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51"/>
      <c r="Y73" s="51"/>
      <c r="Z73" s="51"/>
      <c r="AA73" s="51"/>
      <c r="AB73" s="52"/>
      <c r="AC73" s="52"/>
      <c r="AD73" s="52"/>
      <c r="AE73" s="52"/>
      <c r="AF73" s="52"/>
    </row>
    <row r="74" spans="1:32" s="49" customFormat="1">
      <c r="A74" s="50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51"/>
      <c r="Y74" s="51"/>
      <c r="Z74" s="51"/>
      <c r="AA74" s="51"/>
      <c r="AB74" s="52"/>
      <c r="AC74" s="52"/>
      <c r="AD74" s="52"/>
      <c r="AE74" s="52"/>
      <c r="AF74" s="52"/>
    </row>
    <row r="75" spans="1:32" s="49" customFormat="1">
      <c r="A75" s="50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51"/>
      <c r="Y75" s="51"/>
      <c r="Z75" s="51"/>
      <c r="AA75" s="51"/>
      <c r="AB75" s="52"/>
      <c r="AC75" s="52"/>
      <c r="AD75" s="52"/>
      <c r="AE75" s="52"/>
      <c r="AF75" s="52"/>
    </row>
    <row r="76" spans="1:32" s="49" customFormat="1">
      <c r="A76" s="50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51"/>
      <c r="Y76" s="51"/>
      <c r="Z76" s="51"/>
      <c r="AA76" s="51"/>
      <c r="AB76" s="52"/>
      <c r="AC76" s="52"/>
      <c r="AD76" s="52"/>
      <c r="AE76" s="52"/>
      <c r="AF76" s="52"/>
    </row>
    <row r="77" spans="1:32" s="49" customFormat="1">
      <c r="A77" s="50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51"/>
      <c r="Y77" s="51"/>
      <c r="Z77" s="51"/>
      <c r="AA77" s="51"/>
      <c r="AB77" s="52"/>
      <c r="AC77" s="52"/>
      <c r="AD77" s="52"/>
      <c r="AE77" s="52"/>
      <c r="AF77" s="52"/>
    </row>
    <row r="78" spans="1:32" s="49" customFormat="1">
      <c r="A78" s="50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51"/>
      <c r="Y78" s="51"/>
      <c r="Z78" s="51"/>
      <c r="AA78" s="51"/>
      <c r="AB78" s="52"/>
      <c r="AC78" s="52"/>
      <c r="AD78" s="52"/>
      <c r="AE78" s="52"/>
      <c r="AF78" s="52"/>
    </row>
    <row r="79" spans="1:32" s="49" customFormat="1">
      <c r="A79" s="50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51"/>
      <c r="Y79" s="51"/>
      <c r="Z79" s="51"/>
      <c r="AA79" s="51"/>
      <c r="AB79" s="52"/>
      <c r="AC79" s="52"/>
      <c r="AD79" s="52"/>
      <c r="AE79" s="52"/>
      <c r="AF79" s="52"/>
    </row>
    <row r="80" spans="1:32" s="49" customFormat="1">
      <c r="A80" s="50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51"/>
      <c r="Y80" s="51"/>
      <c r="Z80" s="51"/>
      <c r="AA80" s="51"/>
      <c r="AB80" s="52"/>
      <c r="AC80" s="52"/>
      <c r="AD80" s="52"/>
      <c r="AE80" s="52"/>
      <c r="AF80" s="52"/>
    </row>
    <row r="81" spans="1:32" s="49" customFormat="1">
      <c r="A81" s="50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51"/>
      <c r="Y81" s="51"/>
      <c r="Z81" s="51"/>
      <c r="AA81" s="51"/>
      <c r="AB81" s="52"/>
      <c r="AC81" s="52"/>
      <c r="AD81" s="52"/>
      <c r="AE81" s="52"/>
      <c r="AF81" s="52"/>
    </row>
    <row r="82" spans="1:32" s="49" customFormat="1">
      <c r="A82" s="50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51"/>
      <c r="Y82" s="51"/>
      <c r="Z82" s="51"/>
      <c r="AA82" s="51"/>
      <c r="AB82" s="52"/>
      <c r="AC82" s="52"/>
      <c r="AD82" s="52"/>
      <c r="AE82" s="52"/>
      <c r="AF82" s="52"/>
    </row>
    <row r="83" spans="1:32" s="49" customFormat="1">
      <c r="A83" s="50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51"/>
      <c r="Y83" s="51"/>
      <c r="Z83" s="51"/>
      <c r="AA83" s="51"/>
      <c r="AB83" s="52"/>
      <c r="AC83" s="52"/>
      <c r="AD83" s="52"/>
      <c r="AE83" s="52"/>
      <c r="AF83" s="52"/>
    </row>
    <row r="84" spans="1:32" s="49" customFormat="1">
      <c r="A84" s="50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51"/>
      <c r="Y84" s="51"/>
      <c r="Z84" s="51"/>
      <c r="AA84" s="51"/>
      <c r="AB84" s="52"/>
      <c r="AC84" s="52"/>
      <c r="AD84" s="52"/>
      <c r="AE84" s="52"/>
      <c r="AF84" s="52"/>
    </row>
    <row r="85" spans="1:32" s="49" customFormat="1">
      <c r="A85" s="50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51"/>
      <c r="Y85" s="51"/>
      <c r="Z85" s="51"/>
      <c r="AA85" s="51"/>
      <c r="AB85" s="52"/>
      <c r="AC85" s="52"/>
      <c r="AD85" s="52"/>
      <c r="AE85" s="52"/>
      <c r="AF85" s="52"/>
    </row>
    <row r="86" spans="1:32" s="49" customFormat="1">
      <c r="A86" s="50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51"/>
      <c r="Y86" s="51"/>
      <c r="Z86" s="51"/>
      <c r="AA86" s="51"/>
      <c r="AB86" s="52"/>
      <c r="AC86" s="52"/>
      <c r="AD86" s="52"/>
      <c r="AE86" s="52"/>
      <c r="AF86" s="52"/>
    </row>
    <row r="87" spans="1:32" s="49" customFormat="1">
      <c r="A87" s="50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51"/>
      <c r="Y87" s="51"/>
      <c r="Z87" s="51"/>
      <c r="AA87" s="51"/>
      <c r="AB87" s="52"/>
      <c r="AC87" s="52"/>
      <c r="AD87" s="52"/>
      <c r="AE87" s="52"/>
      <c r="AF87" s="52"/>
    </row>
    <row r="88" spans="1:32" s="49" customFormat="1">
      <c r="A88" s="50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51"/>
      <c r="Y88" s="51"/>
      <c r="Z88" s="51"/>
      <c r="AA88" s="51"/>
      <c r="AB88" s="52"/>
      <c r="AC88" s="52"/>
      <c r="AD88" s="52"/>
      <c r="AE88" s="52"/>
      <c r="AF88" s="52"/>
    </row>
    <row r="89" spans="1:32" s="49" customFormat="1">
      <c r="A89" s="50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51"/>
      <c r="Y89" s="51"/>
      <c r="Z89" s="51"/>
      <c r="AA89" s="51"/>
      <c r="AB89" s="52"/>
      <c r="AC89" s="52"/>
      <c r="AD89" s="52"/>
      <c r="AE89" s="52"/>
      <c r="AF89" s="52"/>
    </row>
    <row r="90" spans="1:32" s="49" customFormat="1">
      <c r="A90" s="50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51"/>
      <c r="Y90" s="51"/>
      <c r="Z90" s="51"/>
      <c r="AA90" s="51"/>
      <c r="AB90" s="52"/>
      <c r="AC90" s="52"/>
      <c r="AD90" s="52"/>
      <c r="AE90" s="52"/>
      <c r="AF90" s="52"/>
    </row>
    <row r="91" spans="1:32" s="49" customFormat="1">
      <c r="A91" s="50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51"/>
      <c r="Y91" s="51"/>
      <c r="Z91" s="51"/>
      <c r="AA91" s="51"/>
      <c r="AB91" s="52"/>
      <c r="AC91" s="52"/>
      <c r="AD91" s="52"/>
      <c r="AE91" s="52"/>
      <c r="AF91" s="52"/>
    </row>
    <row r="92" spans="1:32" s="49" customFormat="1">
      <c r="A92" s="50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51"/>
      <c r="Y92" s="51"/>
      <c r="Z92" s="51"/>
      <c r="AA92" s="51"/>
      <c r="AB92" s="52"/>
      <c r="AC92" s="52"/>
      <c r="AD92" s="52"/>
      <c r="AE92" s="52"/>
      <c r="AF92" s="52"/>
    </row>
    <row r="93" spans="1:32" s="49" customFormat="1">
      <c r="A93" s="50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51"/>
      <c r="Y93" s="51"/>
      <c r="Z93" s="51"/>
      <c r="AA93" s="51"/>
      <c r="AB93" s="52"/>
      <c r="AC93" s="52"/>
      <c r="AD93" s="52"/>
      <c r="AE93" s="52"/>
      <c r="AF93" s="52"/>
    </row>
    <row r="94" spans="1:32" s="49" customFormat="1">
      <c r="A94" s="50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51"/>
      <c r="Y94" s="51"/>
      <c r="Z94" s="51"/>
      <c r="AA94" s="51"/>
      <c r="AB94" s="52"/>
      <c r="AC94" s="52"/>
      <c r="AD94" s="52"/>
      <c r="AE94" s="52"/>
      <c r="AF94" s="52"/>
    </row>
    <row r="95" spans="1:32" s="49" customFormat="1">
      <c r="A95" s="50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51"/>
      <c r="Y95" s="51"/>
      <c r="Z95" s="51"/>
      <c r="AA95" s="51"/>
      <c r="AB95" s="52"/>
      <c r="AC95" s="52"/>
      <c r="AD95" s="52"/>
      <c r="AE95" s="52"/>
      <c r="AF95" s="52"/>
    </row>
    <row r="96" spans="1:32" s="49" customFormat="1">
      <c r="A96" s="50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51"/>
      <c r="Y96" s="51"/>
      <c r="Z96" s="51"/>
      <c r="AA96" s="51"/>
      <c r="AB96" s="52"/>
      <c r="AC96" s="52"/>
      <c r="AD96" s="52"/>
      <c r="AE96" s="52"/>
      <c r="AF96" s="52"/>
    </row>
    <row r="97" spans="1:32" s="49" customFormat="1">
      <c r="A97" s="50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51"/>
      <c r="Y97" s="51"/>
      <c r="Z97" s="51"/>
      <c r="AA97" s="51"/>
      <c r="AB97" s="52"/>
      <c r="AC97" s="52"/>
      <c r="AD97" s="52"/>
      <c r="AE97" s="52"/>
      <c r="AF97" s="52"/>
    </row>
    <row r="98" spans="1:32" s="49" customFormat="1">
      <c r="A98" s="50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51"/>
      <c r="Y98" s="51"/>
      <c r="Z98" s="51"/>
      <c r="AA98" s="51"/>
      <c r="AB98" s="52"/>
      <c r="AC98" s="52"/>
      <c r="AD98" s="52"/>
      <c r="AE98" s="52"/>
      <c r="AF98" s="52"/>
    </row>
    <row r="99" spans="1:32" s="49" customFormat="1">
      <c r="A99" s="50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51"/>
      <c r="Y99" s="51"/>
      <c r="Z99" s="51"/>
      <c r="AA99" s="51"/>
      <c r="AB99" s="52"/>
      <c r="AC99" s="52"/>
      <c r="AD99" s="52"/>
      <c r="AE99" s="52"/>
      <c r="AF99" s="52"/>
    </row>
    <row r="100" spans="1:32" s="49" customFormat="1">
      <c r="A100" s="50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51"/>
      <c r="Y100" s="51"/>
      <c r="Z100" s="51"/>
      <c r="AA100" s="51"/>
      <c r="AB100" s="52"/>
      <c r="AC100" s="52"/>
      <c r="AD100" s="52"/>
      <c r="AE100" s="52"/>
      <c r="AF100" s="52"/>
    </row>
    <row r="101" spans="1:32" s="49" customFormat="1">
      <c r="A101" s="50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51"/>
      <c r="Y101" s="51"/>
      <c r="Z101" s="51"/>
      <c r="AA101" s="51"/>
      <c r="AB101" s="52"/>
      <c r="AC101" s="52"/>
      <c r="AD101" s="52"/>
      <c r="AE101" s="52"/>
      <c r="AF101" s="52"/>
    </row>
    <row r="102" spans="1:32" s="49" customFormat="1">
      <c r="A102" s="50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51"/>
      <c r="Y102" s="51"/>
      <c r="Z102" s="51"/>
      <c r="AA102" s="51"/>
      <c r="AB102" s="52"/>
      <c r="AC102" s="52"/>
      <c r="AD102" s="52"/>
      <c r="AE102" s="52"/>
      <c r="AF102" s="52"/>
    </row>
    <row r="103" spans="1:32" s="49" customFormat="1">
      <c r="A103" s="50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51"/>
      <c r="Y103" s="51"/>
      <c r="Z103" s="51"/>
      <c r="AA103" s="51"/>
      <c r="AB103" s="52"/>
      <c r="AC103" s="52"/>
      <c r="AD103" s="52"/>
      <c r="AE103" s="52"/>
      <c r="AF103" s="52"/>
    </row>
    <row r="104" spans="1:32" s="49" customFormat="1">
      <c r="A104" s="50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51"/>
      <c r="Y104" s="51"/>
      <c r="Z104" s="51"/>
      <c r="AA104" s="51"/>
      <c r="AB104" s="52"/>
      <c r="AC104" s="52"/>
      <c r="AD104" s="52"/>
      <c r="AE104" s="52"/>
      <c r="AF104" s="52"/>
    </row>
    <row r="105" spans="1:32" s="49" customFormat="1">
      <c r="A105" s="50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51"/>
      <c r="Y105" s="51"/>
      <c r="Z105" s="51"/>
      <c r="AA105" s="51"/>
      <c r="AB105" s="52"/>
      <c r="AC105" s="52"/>
      <c r="AD105" s="52"/>
      <c r="AE105" s="52"/>
      <c r="AF105" s="52"/>
    </row>
    <row r="106" spans="1:32" s="49" customFormat="1">
      <c r="A106" s="50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51"/>
      <c r="Y106" s="51"/>
      <c r="Z106" s="51"/>
      <c r="AA106" s="51"/>
      <c r="AB106" s="52"/>
      <c r="AC106" s="52"/>
      <c r="AD106" s="52"/>
      <c r="AE106" s="52"/>
      <c r="AF106" s="52"/>
    </row>
    <row r="107" spans="1:32" s="49" customFormat="1">
      <c r="A107" s="50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51"/>
      <c r="Y107" s="51"/>
      <c r="Z107" s="51"/>
      <c r="AA107" s="51"/>
      <c r="AB107" s="52"/>
      <c r="AC107" s="52"/>
      <c r="AD107" s="52"/>
      <c r="AE107" s="52"/>
      <c r="AF107" s="52"/>
    </row>
    <row r="108" spans="1:32" s="49" customFormat="1">
      <c r="A108" s="50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51"/>
      <c r="Y108" s="51"/>
      <c r="Z108" s="51"/>
      <c r="AA108" s="51"/>
      <c r="AB108" s="52"/>
      <c r="AC108" s="52"/>
      <c r="AD108" s="52"/>
      <c r="AE108" s="52"/>
      <c r="AF108" s="52"/>
    </row>
    <row r="109" spans="1:32" s="49" customFormat="1">
      <c r="A109" s="50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51"/>
      <c r="Y109" s="51"/>
      <c r="Z109" s="51"/>
      <c r="AA109" s="51"/>
      <c r="AB109" s="52"/>
      <c r="AC109" s="52"/>
      <c r="AD109" s="52"/>
      <c r="AE109" s="52"/>
      <c r="AF109" s="52"/>
    </row>
    <row r="110" spans="1:32" s="49" customFormat="1">
      <c r="A110" s="50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51"/>
      <c r="Y110" s="51"/>
      <c r="Z110" s="51"/>
      <c r="AA110" s="51"/>
      <c r="AB110" s="52"/>
      <c r="AC110" s="52"/>
      <c r="AD110" s="52"/>
      <c r="AE110" s="52"/>
      <c r="AF110" s="52"/>
    </row>
    <row r="111" spans="1:32" s="49" customFormat="1">
      <c r="A111" s="50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51"/>
      <c r="Y111" s="51"/>
      <c r="Z111" s="51"/>
      <c r="AA111" s="51"/>
      <c r="AB111" s="52"/>
      <c r="AC111" s="52"/>
      <c r="AD111" s="52"/>
      <c r="AE111" s="52"/>
      <c r="AF111" s="52"/>
    </row>
    <row r="112" spans="1:32" s="49" customFormat="1">
      <c r="A112" s="50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51"/>
      <c r="Y112" s="51"/>
      <c r="Z112" s="51"/>
      <c r="AA112" s="51"/>
      <c r="AB112" s="52"/>
      <c r="AC112" s="52"/>
      <c r="AD112" s="52"/>
      <c r="AE112" s="52"/>
      <c r="AF112" s="52"/>
    </row>
    <row r="113" spans="1:32" s="49" customFormat="1">
      <c r="A113" s="50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51"/>
      <c r="Y113" s="51"/>
      <c r="Z113" s="51"/>
      <c r="AA113" s="51"/>
      <c r="AB113" s="52"/>
      <c r="AC113" s="52"/>
      <c r="AD113" s="52"/>
      <c r="AE113" s="52"/>
      <c r="AF113" s="52"/>
    </row>
    <row r="114" spans="1:32" s="49" customFormat="1">
      <c r="A114" s="50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51"/>
      <c r="Y114" s="51"/>
      <c r="Z114" s="51"/>
      <c r="AA114" s="51"/>
      <c r="AB114" s="52"/>
      <c r="AC114" s="52"/>
      <c r="AD114" s="52"/>
      <c r="AE114" s="52"/>
      <c r="AF114" s="52"/>
    </row>
    <row r="115" spans="1:32" s="49" customFormat="1">
      <c r="A115" s="50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51"/>
      <c r="Y115" s="51"/>
      <c r="Z115" s="51"/>
      <c r="AA115" s="51"/>
      <c r="AB115" s="52"/>
      <c r="AC115" s="52"/>
      <c r="AD115" s="52"/>
      <c r="AE115" s="52"/>
      <c r="AF115" s="52"/>
    </row>
    <row r="116" spans="1:32" s="49" customFormat="1">
      <c r="A116" s="50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51"/>
      <c r="Y116" s="51"/>
      <c r="Z116" s="51"/>
      <c r="AA116" s="51"/>
      <c r="AB116" s="52"/>
      <c r="AC116" s="52"/>
      <c r="AD116" s="52"/>
      <c r="AE116" s="52"/>
      <c r="AF116" s="52"/>
    </row>
    <row r="117" spans="1:32" s="49" customFormat="1">
      <c r="A117" s="50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51"/>
      <c r="Y117" s="51"/>
      <c r="Z117" s="51"/>
      <c r="AA117" s="51"/>
      <c r="AB117" s="52"/>
      <c r="AC117" s="52"/>
      <c r="AD117" s="52"/>
      <c r="AE117" s="52"/>
      <c r="AF117" s="52"/>
    </row>
    <row r="118" spans="1:32" s="49" customFormat="1">
      <c r="A118" s="50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51"/>
      <c r="Y118" s="51"/>
      <c r="Z118" s="51"/>
      <c r="AA118" s="51"/>
      <c r="AB118" s="52"/>
      <c r="AC118" s="52"/>
      <c r="AD118" s="52"/>
      <c r="AE118" s="52"/>
      <c r="AF118" s="52"/>
    </row>
    <row r="119" spans="1:32" s="49" customFormat="1">
      <c r="A119" s="50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51"/>
      <c r="Y119" s="51"/>
      <c r="Z119" s="51"/>
      <c r="AA119" s="51"/>
      <c r="AB119" s="52"/>
      <c r="AC119" s="52"/>
      <c r="AD119" s="52"/>
      <c r="AE119" s="52"/>
      <c r="AF119" s="52"/>
    </row>
    <row r="120" spans="1:32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32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32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32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32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32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32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32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32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36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36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36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36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36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AJ181" s="2" t="s">
        <v>110</v>
      </c>
    </row>
  </sheetData>
  <mergeCells count="28">
    <mergeCell ref="B27:C27"/>
    <mergeCell ref="A31:A37"/>
    <mergeCell ref="B31:B37"/>
    <mergeCell ref="B39:C39"/>
    <mergeCell ref="B43:C43"/>
    <mergeCell ref="A44:A45"/>
    <mergeCell ref="AG2:AG3"/>
    <mergeCell ref="A23:A26"/>
    <mergeCell ref="B23:B26"/>
    <mergeCell ref="AF2:AF3"/>
    <mergeCell ref="A5:AF5"/>
    <mergeCell ref="B22:C22"/>
    <mergeCell ref="A1:AE1"/>
    <mergeCell ref="A2:A3"/>
    <mergeCell ref="C2:C3"/>
    <mergeCell ref="L2:O2"/>
    <mergeCell ref="X2:AA2"/>
    <mergeCell ref="AB2:AE2"/>
    <mergeCell ref="D2:D3"/>
    <mergeCell ref="E2:E3"/>
    <mergeCell ref="T2:W2"/>
    <mergeCell ref="P2:S2"/>
    <mergeCell ref="A40:A42"/>
    <mergeCell ref="B40:B42"/>
    <mergeCell ref="B44:B45"/>
    <mergeCell ref="B6:C6"/>
    <mergeCell ref="A19:A21"/>
    <mergeCell ref="B19:B21"/>
  </mergeCells>
  <pageMargins left="0.19685039370078741" right="0.19685039370078741" top="0.39370078740157483" bottom="0.19685039370078741" header="0.31496062992125984" footer="0.31496062992125984"/>
  <pageSetup paperSize="8" scale="23" fitToHeight="6" orientation="landscape" horizontalDpi="4294967295" verticalDpi="4294967295" r:id="rId1"/>
  <headerFooter>
    <oddFooter>&amp;C&amp;P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88" t="s">
        <v>63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>
      <c r="A2" s="90" t="s">
        <v>0</v>
      </c>
      <c r="B2" s="7" t="s">
        <v>1</v>
      </c>
      <c r="C2" s="91" t="s">
        <v>22</v>
      </c>
      <c r="D2" s="92" t="s">
        <v>60</v>
      </c>
      <c r="E2" s="92"/>
      <c r="F2" s="92"/>
      <c r="G2" s="93" t="s">
        <v>68</v>
      </c>
      <c r="H2" s="93"/>
      <c r="I2" s="93"/>
      <c r="J2" s="94" t="s">
        <v>66</v>
      </c>
      <c r="K2" s="95"/>
      <c r="L2" s="96"/>
      <c r="M2" s="97" t="s">
        <v>61</v>
      </c>
      <c r="N2" s="97" t="s">
        <v>62</v>
      </c>
    </row>
    <row r="3" spans="1:14" ht="25.5">
      <c r="A3" s="90"/>
      <c r="B3" s="8" t="s">
        <v>2</v>
      </c>
      <c r="C3" s="91"/>
      <c r="D3" s="9" t="s">
        <v>30</v>
      </c>
      <c r="E3" s="9" t="s">
        <v>31</v>
      </c>
      <c r="F3" s="9" t="s">
        <v>32</v>
      </c>
      <c r="G3" s="9" t="s">
        <v>30</v>
      </c>
      <c r="H3" s="9" t="s">
        <v>31</v>
      </c>
      <c r="I3" s="9" t="s">
        <v>32</v>
      </c>
      <c r="J3" s="9" t="s">
        <v>30</v>
      </c>
      <c r="K3" s="9" t="s">
        <v>31</v>
      </c>
      <c r="L3" s="9" t="s">
        <v>32</v>
      </c>
      <c r="M3" s="98"/>
      <c r="N3" s="98"/>
    </row>
    <row r="4" spans="1:14">
      <c r="A4" s="10" t="s">
        <v>8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87" t="s">
        <v>64</v>
      </c>
      <c r="C5" s="87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9</v>
      </c>
      <c r="B6" s="16" t="s">
        <v>23</v>
      </c>
      <c r="C6" s="16" t="s">
        <v>67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10</v>
      </c>
      <c r="B7" s="16" t="s">
        <v>65</v>
      </c>
      <c r="C7" s="16" t="s">
        <v>67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ведомственная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2017-03-09T05:34:58Z</cp:lastPrinted>
  <dcterms:created xsi:type="dcterms:W3CDTF">2012-05-22T08:33:39Z</dcterms:created>
  <dcterms:modified xsi:type="dcterms:W3CDTF">2017-04-18T06:02:38Z</dcterms:modified>
</cp:coreProperties>
</file>