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80" windowWidth="19200" windowHeight="1131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муниципальные!$A$4:$AF$4</definedName>
    <definedName name="_xlnm.Print_Titles" localSheetId="0">муниципальные!$2:$3</definedName>
  </definedNames>
  <calcPr calcId="144525"/>
</workbook>
</file>

<file path=xl/calcChain.xml><?xml version="1.0" encoding="utf-8"?>
<calcChain xmlns="http://schemas.openxmlformats.org/spreadsheetml/2006/main">
  <c r="G5" i="33" l="1"/>
  <c r="H5" i="33"/>
  <c r="I5" i="33"/>
  <c r="J5" i="33"/>
  <c r="K5" i="33"/>
  <c r="F5" i="33" l="1"/>
  <c r="AA9" i="33" l="1"/>
  <c r="AA8" i="33"/>
  <c r="AA7" i="33"/>
  <c r="AA6" i="33"/>
  <c r="Q5" i="33"/>
  <c r="R5" i="33"/>
  <c r="S6" i="33"/>
  <c r="S7" i="33"/>
  <c r="S8" i="33"/>
  <c r="S9" i="33"/>
  <c r="S5" i="33" l="1"/>
  <c r="P6" i="33"/>
  <c r="P7" i="33"/>
  <c r="P8" i="33"/>
  <c r="P9" i="33"/>
  <c r="P5" i="33" l="1"/>
  <c r="U5" i="33" l="1"/>
  <c r="V5" i="33"/>
  <c r="W5" i="33"/>
  <c r="T7" i="33"/>
  <c r="T8" i="33"/>
  <c r="T9" i="33"/>
  <c r="T6" i="33"/>
  <c r="T5" i="33" l="1"/>
  <c r="E5" i="33" l="1"/>
  <c r="M5" i="33"/>
  <c r="N5" i="33"/>
  <c r="O5" i="33"/>
  <c r="AA5" i="33" s="1"/>
  <c r="D5" i="33"/>
  <c r="L7" i="33"/>
  <c r="X7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8" i="33" l="1"/>
  <c r="X8" i="33" s="1"/>
  <c r="L9" i="33"/>
  <c r="X9" i="33" s="1"/>
  <c r="L6" i="33"/>
  <c r="X6" i="33" s="1"/>
  <c r="L5" i="33" l="1"/>
  <c r="X5" i="33" s="1"/>
</calcChain>
</file>

<file path=xl/sharedStrings.xml><?xml version="1.0" encoding="utf-8"?>
<sst xmlns="http://schemas.openxmlformats.org/spreadsheetml/2006/main" count="98" uniqueCount="60">
  <si>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</si>
  <si>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</si>
  <si>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</si>
  <si>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</si>
  <si>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</si>
  <si>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</si>
  <si>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</si>
  <si>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</si>
  <si>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КК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</si>
  <si>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</si>
  <si>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</si>
  <si>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2</t>
  </si>
  <si>
    <t>5</t>
  </si>
  <si>
    <t>8</t>
  </si>
  <si>
    <t>Исполнит.    ГРБС</t>
  </si>
  <si>
    <t>Договора на программное (информационные технологии) обеспечение и обслуживание</t>
  </si>
  <si>
    <t xml:space="preserve">Реализация мероприятий муниципальной программы </t>
  </si>
  <si>
    <t>Всего</t>
  </si>
  <si>
    <t>окружной бюджет</t>
  </si>
  <si>
    <t>местный бюджет</t>
  </si>
  <si>
    <t>3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</si>
  <si>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</si>
  <si>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</si>
  <si>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</si>
  <si>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</si>
  <si>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</si>
  <si>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</si>
  <si>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</si>
  <si>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</si>
  <si>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</si>
  <si>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</si>
  <si>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</si>
  <si>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</si>
  <si>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</si>
  <si>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</si>
  <si>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</si>
  <si>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</si>
  <si>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</si>
  <si>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</si>
  <si>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</si>
  <si>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</si>
  <si>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Отчет об исполнении сетевого плана-графика на 2016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</si>
  <si>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2016 год (рублей)</t>
  </si>
  <si>
    <t>1 квартал</t>
  </si>
  <si>
    <t>2 квартал</t>
  </si>
  <si>
    <t>федеральный бюджет</t>
  </si>
  <si>
    <t>% исполнения  к финансированию (окружной б-т)</t>
  </si>
  <si>
    <t>% исполнения  к плану 2016 года</t>
  </si>
  <si>
    <t xml:space="preserve">Всего </t>
  </si>
  <si>
    <t>Причины низкого исполнения</t>
  </si>
  <si>
    <t>16</t>
  </si>
  <si>
    <t>17</t>
  </si>
  <si>
    <t>18</t>
  </si>
  <si>
    <t>19</t>
  </si>
  <si>
    <t>20</t>
  </si>
  <si>
    <t>22</t>
  </si>
  <si>
    <t>23</t>
  </si>
  <si>
    <t>ПЛАН на 9 месяцев 2016 год (рублей)</t>
  </si>
  <si>
    <t>Профинансировано  на 29.11.2016  (рублей)</t>
  </si>
  <si>
    <t>Кассовый расход по 29.11.2016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</si>
</sst>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4" fillId="0" borderId="0" xfId="0" applyFont="1" applyFill="1"/>
    <xf numFmtId="2" fontId="4" fillId="0" borderId="0" xfId="0" applyNumberFormat="1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tabSelected="1" view="pageBreakPreview" zoomScale="70" zoomScaleNormal="46" zoomScaleSheetLayoutView="70" workbookViewId="0">
      <pane ySplit="3" topLeftCell="A4" activePane="bottomLeft" state="frozen"/>
      <selection pane="bottomLeft" activeCell="N6" sqref="N6"/>
    </sheetView>
  </sheetViews>
  <sheetFormatPr defaultColWidth="9.140625" defaultRowHeight="18.75" x14ac:dyDescent="0.3"/>
  <cols>
    <col min="1" max="1" width="10" style="11" customWidth="1"/>
    <col min="2" max="2" width="54.85546875" style="8" customWidth="1"/>
    <col min="3" max="3" width="13.140625" style="8" customWidth="1"/>
    <col min="4" max="11" width="23.28515625" style="8" hidden="1" customWidth="1"/>
    <col min="12" max="14" width="23.28515625" style="8" customWidth="1"/>
    <col min="15" max="15" width="23" style="8" customWidth="1"/>
    <col min="16" max="16" width="22.140625" style="8" hidden="1" customWidth="1"/>
    <col min="17" max="17" width="22.5703125" style="8" hidden="1" customWidth="1"/>
    <col min="18" max="19" width="22" style="8" hidden="1" customWidth="1"/>
    <col min="20" max="21" width="24.42578125" style="9" customWidth="1"/>
    <col min="22" max="22" width="22" style="9" customWidth="1"/>
    <col min="23" max="23" width="23.140625" style="9" customWidth="1"/>
    <col min="24" max="24" width="17.140625" style="10" customWidth="1"/>
    <col min="25" max="26" width="14.140625" style="10" customWidth="1"/>
    <col min="27" max="27" width="13.7109375" style="10" customWidth="1"/>
    <col min="28" max="28" width="24.42578125" style="10" customWidth="1"/>
    <col min="29" max="29" width="32.42578125" style="8" customWidth="1"/>
    <col min="30" max="16384" width="9.140625" style="8"/>
  </cols>
  <sheetData>
    <row r="1" spans="1:29" s="6" customFormat="1" ht="62.25" customHeight="1" x14ac:dyDescent="0.3">
      <c r="A1" s="45" t="s">
        <v>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34"/>
    </row>
    <row r="2" spans="1:29" s="7" customFormat="1" ht="56.25" x14ac:dyDescent="0.3">
      <c r="A2" s="47" t="s">
        <v>0</v>
      </c>
      <c r="B2" s="4" t="s">
        <v>1</v>
      </c>
      <c r="C2" s="48" t="s">
        <v>14</v>
      </c>
      <c r="D2" s="54" t="s">
        <v>43</v>
      </c>
      <c r="E2" s="54" t="s">
        <v>44</v>
      </c>
      <c r="F2" s="31" t="s">
        <v>57</v>
      </c>
      <c r="G2" s="32"/>
      <c r="H2" s="32"/>
      <c r="I2" s="32"/>
      <c r="J2" s="32"/>
      <c r="K2" s="33"/>
      <c r="L2" s="49" t="s">
        <v>42</v>
      </c>
      <c r="M2" s="49"/>
      <c r="N2" s="49"/>
      <c r="O2" s="49"/>
      <c r="P2" s="50" t="s">
        <v>58</v>
      </c>
      <c r="Q2" s="50"/>
      <c r="R2" s="50"/>
      <c r="S2" s="50"/>
      <c r="T2" s="50" t="s">
        <v>59</v>
      </c>
      <c r="U2" s="50"/>
      <c r="V2" s="50"/>
      <c r="W2" s="50"/>
      <c r="X2" s="51" t="s">
        <v>47</v>
      </c>
      <c r="Y2" s="52"/>
      <c r="Z2" s="52"/>
      <c r="AA2" s="53"/>
      <c r="AB2" s="43" t="s">
        <v>46</v>
      </c>
      <c r="AC2" s="42" t="s">
        <v>49</v>
      </c>
    </row>
    <row r="3" spans="1:29" s="7" customFormat="1" ht="56.25" x14ac:dyDescent="0.3">
      <c r="A3" s="47"/>
      <c r="B3" s="36" t="s">
        <v>2</v>
      </c>
      <c r="C3" s="48"/>
      <c r="D3" s="55"/>
      <c r="E3" s="55"/>
      <c r="F3" s="36" t="s">
        <v>48</v>
      </c>
      <c r="G3" s="38"/>
      <c r="H3" s="38"/>
      <c r="I3" s="37" t="s">
        <v>18</v>
      </c>
      <c r="J3" s="37" t="s">
        <v>45</v>
      </c>
      <c r="K3" s="37" t="s">
        <v>19</v>
      </c>
      <c r="L3" s="37" t="s">
        <v>17</v>
      </c>
      <c r="M3" s="37" t="s">
        <v>18</v>
      </c>
      <c r="N3" s="37" t="s">
        <v>45</v>
      </c>
      <c r="O3" s="37" t="s">
        <v>19</v>
      </c>
      <c r="P3" s="37" t="s">
        <v>17</v>
      </c>
      <c r="Q3" s="37" t="s">
        <v>18</v>
      </c>
      <c r="R3" s="37" t="s">
        <v>45</v>
      </c>
      <c r="S3" s="37" t="s">
        <v>19</v>
      </c>
      <c r="T3" s="37" t="s">
        <v>17</v>
      </c>
      <c r="U3" s="37" t="s">
        <v>18</v>
      </c>
      <c r="V3" s="37" t="s">
        <v>45</v>
      </c>
      <c r="W3" s="37" t="s">
        <v>19</v>
      </c>
      <c r="X3" s="5" t="s">
        <v>17</v>
      </c>
      <c r="Y3" s="5" t="s">
        <v>18</v>
      </c>
      <c r="Z3" s="5" t="s">
        <v>45</v>
      </c>
      <c r="AA3" s="5" t="s">
        <v>19</v>
      </c>
      <c r="AB3" s="44"/>
      <c r="AC3" s="42"/>
    </row>
    <row r="4" spans="1:29" s="7" customFormat="1" x14ac:dyDescent="0.3">
      <c r="A4" s="35" t="s">
        <v>5</v>
      </c>
      <c r="B4" s="35" t="s">
        <v>11</v>
      </c>
      <c r="C4" s="35" t="s">
        <v>20</v>
      </c>
      <c r="D4" s="35" t="s">
        <v>21</v>
      </c>
      <c r="E4" s="35" t="s">
        <v>12</v>
      </c>
      <c r="F4" s="35" t="s">
        <v>21</v>
      </c>
      <c r="G4" s="35" t="s">
        <v>31</v>
      </c>
      <c r="H4" s="35" t="s">
        <v>13</v>
      </c>
      <c r="I4" s="35" t="s">
        <v>23</v>
      </c>
      <c r="J4" s="35" t="s">
        <v>24</v>
      </c>
      <c r="K4" s="35" t="s">
        <v>26</v>
      </c>
      <c r="L4" s="35" t="s">
        <v>12</v>
      </c>
      <c r="M4" s="35" t="s">
        <v>22</v>
      </c>
      <c r="N4" s="35" t="s">
        <v>31</v>
      </c>
      <c r="O4" s="35" t="s">
        <v>13</v>
      </c>
      <c r="P4" s="35" t="s">
        <v>23</v>
      </c>
      <c r="Q4" s="35" t="s">
        <v>24</v>
      </c>
      <c r="R4" s="35" t="s">
        <v>26</v>
      </c>
      <c r="S4" s="35" t="s">
        <v>27</v>
      </c>
      <c r="T4" s="35" t="s">
        <v>28</v>
      </c>
      <c r="U4" s="35" t="s">
        <v>29</v>
      </c>
      <c r="V4" s="35" t="s">
        <v>30</v>
      </c>
      <c r="W4" s="35" t="s">
        <v>50</v>
      </c>
      <c r="X4" s="35" t="s">
        <v>51</v>
      </c>
      <c r="Y4" s="35" t="s">
        <v>52</v>
      </c>
      <c r="Z4" s="35" t="s">
        <v>53</v>
      </c>
      <c r="AA4" s="35" t="s">
        <v>54</v>
      </c>
      <c r="AB4" s="35" t="s">
        <v>55</v>
      </c>
      <c r="AC4" s="35" t="s">
        <v>56</v>
      </c>
    </row>
    <row r="5" spans="1:29" s="7" customFormat="1" ht="67.5" customHeight="1" x14ac:dyDescent="0.3">
      <c r="A5" s="1" t="s">
        <v>24</v>
      </c>
      <c r="B5" s="39" t="s">
        <v>10</v>
      </c>
      <c r="C5" s="39"/>
      <c r="D5" s="3">
        <f>SUM(D6:D9)</f>
        <v>320000</v>
      </c>
      <c r="E5" s="3">
        <f t="shared" ref="E5:W5" si="0">SUM(E6:E9)</f>
        <v>420000</v>
      </c>
      <c r="F5" s="3">
        <f t="shared" si="0"/>
        <v>870165</v>
      </c>
      <c r="G5" s="3">
        <f t="shared" si="0"/>
        <v>30000</v>
      </c>
      <c r="H5" s="3">
        <f t="shared" si="0"/>
        <v>230000</v>
      </c>
      <c r="I5" s="3">
        <f t="shared" si="0"/>
        <v>0</v>
      </c>
      <c r="J5" s="3">
        <f t="shared" si="0"/>
        <v>0</v>
      </c>
      <c r="K5" s="3">
        <f t="shared" si="0"/>
        <v>740000</v>
      </c>
      <c r="L5" s="3">
        <f>SUM(L6:L9)</f>
        <v>1000000</v>
      </c>
      <c r="M5" s="3">
        <f>SUM(M6:M9)</f>
        <v>0</v>
      </c>
      <c r="N5" s="3">
        <f>SUM(N6:N9)</f>
        <v>0</v>
      </c>
      <c r="O5" s="3">
        <f>SUM(O6:O9)</f>
        <v>1000000</v>
      </c>
      <c r="P5" s="3">
        <f t="shared" si="0"/>
        <v>899149.15999999992</v>
      </c>
      <c r="Q5" s="3">
        <f t="shared" si="0"/>
        <v>0</v>
      </c>
      <c r="R5" s="3">
        <f t="shared" si="0"/>
        <v>0</v>
      </c>
      <c r="S5" s="3">
        <f t="shared" si="0"/>
        <v>899149.15999999992</v>
      </c>
      <c r="T5" s="3">
        <f t="shared" si="0"/>
        <v>899149.15999999992</v>
      </c>
      <c r="U5" s="3">
        <f t="shared" si="0"/>
        <v>0</v>
      </c>
      <c r="V5" s="3">
        <f t="shared" si="0"/>
        <v>0</v>
      </c>
      <c r="W5" s="3">
        <f t="shared" si="0"/>
        <v>899149.15999999992</v>
      </c>
      <c r="X5" s="2">
        <f t="shared" ref="X5:X9" si="1">T5/L5*100</f>
        <v>89.914915999999991</v>
      </c>
      <c r="Y5" s="2"/>
      <c r="Z5" s="2"/>
      <c r="AA5" s="2">
        <f t="shared" ref="AA5:AA9" si="2">W5/O5*100</f>
        <v>89.914915999999991</v>
      </c>
      <c r="AB5" s="24"/>
      <c r="AC5" s="30"/>
    </row>
    <row r="6" spans="1:29" s="7" customFormat="1" x14ac:dyDescent="0.3">
      <c r="A6" s="40" t="s">
        <v>25</v>
      </c>
      <c r="B6" s="41" t="s">
        <v>16</v>
      </c>
      <c r="C6" s="26" t="s">
        <v>3</v>
      </c>
      <c r="D6" s="23">
        <v>0</v>
      </c>
      <c r="E6" s="23">
        <v>150000</v>
      </c>
      <c r="F6" s="25">
        <v>280165</v>
      </c>
      <c r="G6" s="23">
        <v>30000</v>
      </c>
      <c r="H6" s="23">
        <v>180000</v>
      </c>
      <c r="I6" s="23">
        <v>0</v>
      </c>
      <c r="J6" s="23">
        <v>0</v>
      </c>
      <c r="K6" s="25">
        <v>150000</v>
      </c>
      <c r="L6" s="25">
        <f>M6+O6</f>
        <v>360000</v>
      </c>
      <c r="M6" s="25">
        <v>0</v>
      </c>
      <c r="N6" s="25">
        <v>0</v>
      </c>
      <c r="O6" s="25">
        <v>360000</v>
      </c>
      <c r="P6" s="24">
        <f t="shared" ref="P6:P9" si="3">Q6+R6+S6</f>
        <v>270149.15999999997</v>
      </c>
      <c r="Q6" s="25">
        <v>0</v>
      </c>
      <c r="R6" s="25">
        <v>0</v>
      </c>
      <c r="S6" s="23">
        <f t="shared" ref="S6:S9" si="4">W6</f>
        <v>270149.15999999997</v>
      </c>
      <c r="T6" s="25">
        <f>SUM(U6:W6)</f>
        <v>270149.15999999997</v>
      </c>
      <c r="U6" s="25">
        <v>0</v>
      </c>
      <c r="V6" s="25">
        <v>0</v>
      </c>
      <c r="W6" s="25">
        <v>270149.15999999997</v>
      </c>
      <c r="X6" s="24">
        <f t="shared" si="1"/>
        <v>75.04143333333333</v>
      </c>
      <c r="Y6" s="24"/>
      <c r="Z6" s="24"/>
      <c r="AA6" s="24">
        <f t="shared" si="2"/>
        <v>75.04143333333333</v>
      </c>
      <c r="AB6" s="24"/>
      <c r="AC6" s="30"/>
    </row>
    <row r="7" spans="1:29" s="7" customFormat="1" x14ac:dyDescent="0.3">
      <c r="A7" s="40"/>
      <c r="B7" s="41"/>
      <c r="C7" s="26" t="s">
        <v>9</v>
      </c>
      <c r="D7" s="23">
        <v>100000</v>
      </c>
      <c r="E7" s="23">
        <v>10000</v>
      </c>
      <c r="F7" s="25">
        <v>110000</v>
      </c>
      <c r="G7" s="23">
        <v>0</v>
      </c>
      <c r="H7" s="23">
        <v>0</v>
      </c>
      <c r="I7" s="23">
        <v>0</v>
      </c>
      <c r="J7" s="23">
        <v>0</v>
      </c>
      <c r="K7" s="25">
        <v>110000</v>
      </c>
      <c r="L7" s="25">
        <f>M7+O7</f>
        <v>110000</v>
      </c>
      <c r="M7" s="25">
        <v>0</v>
      </c>
      <c r="N7" s="25">
        <v>0</v>
      </c>
      <c r="O7" s="25">
        <v>110000</v>
      </c>
      <c r="P7" s="24">
        <f t="shared" si="3"/>
        <v>99000</v>
      </c>
      <c r="Q7" s="25">
        <v>0</v>
      </c>
      <c r="R7" s="25">
        <v>0</v>
      </c>
      <c r="S7" s="23">
        <f t="shared" si="4"/>
        <v>99000</v>
      </c>
      <c r="T7" s="25">
        <f t="shared" ref="T7:T9" si="5">SUM(U7:W7)</f>
        <v>99000</v>
      </c>
      <c r="U7" s="25">
        <v>0</v>
      </c>
      <c r="V7" s="25">
        <v>0</v>
      </c>
      <c r="W7" s="25">
        <v>99000</v>
      </c>
      <c r="X7" s="24">
        <f t="shared" si="1"/>
        <v>90</v>
      </c>
      <c r="Y7" s="24"/>
      <c r="Z7" s="24"/>
      <c r="AA7" s="24">
        <f t="shared" si="2"/>
        <v>90</v>
      </c>
      <c r="AB7" s="24"/>
      <c r="AC7" s="29"/>
    </row>
    <row r="8" spans="1:29" s="7" customFormat="1" x14ac:dyDescent="0.3">
      <c r="A8" s="40"/>
      <c r="B8" s="41"/>
      <c r="C8" s="26" t="s">
        <v>8</v>
      </c>
      <c r="D8" s="23">
        <v>220000</v>
      </c>
      <c r="E8" s="23">
        <v>200000</v>
      </c>
      <c r="F8" s="25">
        <v>420000</v>
      </c>
      <c r="G8" s="23">
        <v>0</v>
      </c>
      <c r="H8" s="23">
        <v>50000</v>
      </c>
      <c r="I8" s="23">
        <v>0</v>
      </c>
      <c r="J8" s="23">
        <v>0</v>
      </c>
      <c r="K8" s="25">
        <v>420000</v>
      </c>
      <c r="L8" s="25">
        <f>M8+O8</f>
        <v>470000</v>
      </c>
      <c r="M8" s="25">
        <v>0</v>
      </c>
      <c r="N8" s="25">
        <v>0</v>
      </c>
      <c r="O8" s="25">
        <v>470000</v>
      </c>
      <c r="P8" s="24">
        <f t="shared" si="3"/>
        <v>470000</v>
      </c>
      <c r="Q8" s="25">
        <v>0</v>
      </c>
      <c r="R8" s="25">
        <v>0</v>
      </c>
      <c r="S8" s="23">
        <f t="shared" si="4"/>
        <v>470000</v>
      </c>
      <c r="T8" s="25">
        <f t="shared" si="5"/>
        <v>470000</v>
      </c>
      <c r="U8" s="25">
        <v>0</v>
      </c>
      <c r="V8" s="25">
        <v>0</v>
      </c>
      <c r="W8" s="25">
        <v>470000</v>
      </c>
      <c r="X8" s="24">
        <f t="shared" si="1"/>
        <v>100</v>
      </c>
      <c r="Y8" s="24"/>
      <c r="Z8" s="24"/>
      <c r="AA8" s="24">
        <f t="shared" si="2"/>
        <v>100</v>
      </c>
      <c r="AB8" s="24"/>
      <c r="AC8" s="29"/>
    </row>
    <row r="9" spans="1:29" s="7" customFormat="1" x14ac:dyDescent="0.3">
      <c r="A9" s="40"/>
      <c r="B9" s="41"/>
      <c r="C9" s="26" t="s">
        <v>4</v>
      </c>
      <c r="D9" s="23">
        <v>0</v>
      </c>
      <c r="E9" s="23">
        <v>60000</v>
      </c>
      <c r="F9" s="25">
        <v>60000</v>
      </c>
      <c r="G9" s="23">
        <v>0</v>
      </c>
      <c r="H9" s="23">
        <v>0</v>
      </c>
      <c r="I9" s="23">
        <v>0</v>
      </c>
      <c r="J9" s="23">
        <v>0</v>
      </c>
      <c r="K9" s="25">
        <v>60000</v>
      </c>
      <c r="L9" s="25">
        <f>M9+O9</f>
        <v>60000</v>
      </c>
      <c r="M9" s="25">
        <v>0</v>
      </c>
      <c r="N9" s="25">
        <v>0</v>
      </c>
      <c r="O9" s="25">
        <v>60000</v>
      </c>
      <c r="P9" s="24">
        <f t="shared" si="3"/>
        <v>60000</v>
      </c>
      <c r="Q9" s="25">
        <v>0</v>
      </c>
      <c r="R9" s="25">
        <v>0</v>
      </c>
      <c r="S9" s="23">
        <f t="shared" si="4"/>
        <v>60000</v>
      </c>
      <c r="T9" s="25">
        <f t="shared" si="5"/>
        <v>60000</v>
      </c>
      <c r="U9" s="25">
        <v>0</v>
      </c>
      <c r="V9" s="25">
        <v>0</v>
      </c>
      <c r="W9" s="25">
        <v>60000</v>
      </c>
      <c r="X9" s="24">
        <f t="shared" si="1"/>
        <v>100</v>
      </c>
      <c r="Y9" s="24"/>
      <c r="Z9" s="24"/>
      <c r="AA9" s="24">
        <f t="shared" si="2"/>
        <v>100</v>
      </c>
      <c r="AB9" s="24"/>
      <c r="AC9" s="30"/>
    </row>
  </sheetData>
  <mergeCells count="14">
    <mergeCell ref="A1:AA1"/>
    <mergeCell ref="A2:A3"/>
    <mergeCell ref="C2:C3"/>
    <mergeCell ref="L2:O2"/>
    <mergeCell ref="T2:W2"/>
    <mergeCell ref="X2:AA2"/>
    <mergeCell ref="D2:D3"/>
    <mergeCell ref="E2:E3"/>
    <mergeCell ref="P2:S2"/>
    <mergeCell ref="AC2:AC3"/>
    <mergeCell ref="A6:A9"/>
    <mergeCell ref="B6:B9"/>
    <mergeCell ref="AB2:AB3"/>
    <mergeCell ref="B5:C5"/>
  </mergeCells>
  <pageMargins left="0.19685039370078741" right="0.19685039370078741" top="0.39370078740157483" bottom="0.19685039370078741" header="0.31496062992125984" footer="0.31496062992125984"/>
  <pageSetup paperSize="8" scale="38" fitToHeight="6" orientation="landscape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32.25" customHeight="1" x14ac:dyDescent="0.25">
      <c r="A2" s="59" t="s">
        <v>0</v>
      </c>
      <c r="B2" s="12" t="s">
        <v>1</v>
      </c>
      <c r="C2" s="60" t="s">
        <v>14</v>
      </c>
      <c r="D2" s="61" t="s">
        <v>32</v>
      </c>
      <c r="E2" s="61"/>
      <c r="F2" s="61"/>
      <c r="G2" s="62" t="s">
        <v>40</v>
      </c>
      <c r="H2" s="62"/>
      <c r="I2" s="62"/>
      <c r="J2" s="63" t="s">
        <v>38</v>
      </c>
      <c r="K2" s="64"/>
      <c r="L2" s="65"/>
      <c r="M2" s="66" t="s">
        <v>33</v>
      </c>
      <c r="N2" s="66" t="s">
        <v>34</v>
      </c>
    </row>
    <row r="3" spans="1:14" ht="25.5" x14ac:dyDescent="0.25">
      <c r="A3" s="59"/>
      <c r="B3" s="13" t="s">
        <v>2</v>
      </c>
      <c r="C3" s="60"/>
      <c r="D3" s="14" t="s">
        <v>17</v>
      </c>
      <c r="E3" s="14" t="s">
        <v>18</v>
      </c>
      <c r="F3" s="14" t="s">
        <v>19</v>
      </c>
      <c r="G3" s="14" t="s">
        <v>17</v>
      </c>
      <c r="H3" s="14" t="s">
        <v>18</v>
      </c>
      <c r="I3" s="14" t="s">
        <v>19</v>
      </c>
      <c r="J3" s="14" t="s">
        <v>17</v>
      </c>
      <c r="K3" s="14" t="s">
        <v>18</v>
      </c>
      <c r="L3" s="14" t="s">
        <v>19</v>
      </c>
      <c r="M3" s="67"/>
      <c r="N3" s="67"/>
    </row>
    <row r="4" spans="1:14" x14ac:dyDescent="0.25">
      <c r="A4" s="15" t="s">
        <v>5</v>
      </c>
      <c r="B4" s="16">
        <v>2</v>
      </c>
      <c r="C4" s="17">
        <v>3</v>
      </c>
      <c r="D4" s="17">
        <v>4</v>
      </c>
      <c r="E4" s="16">
        <v>5</v>
      </c>
      <c r="F4" s="17">
        <v>6</v>
      </c>
      <c r="G4" s="17">
        <v>7</v>
      </c>
      <c r="H4" s="17">
        <v>8</v>
      </c>
      <c r="I4" s="17">
        <v>9</v>
      </c>
      <c r="J4" s="17">
        <v>10</v>
      </c>
      <c r="K4" s="17">
        <v>11</v>
      </c>
      <c r="L4" s="17">
        <v>12</v>
      </c>
      <c r="M4" s="17">
        <v>13</v>
      </c>
      <c r="N4" s="17">
        <v>14</v>
      </c>
    </row>
    <row r="5" spans="1:14" ht="70.5" customHeight="1" x14ac:dyDescent="0.25">
      <c r="A5" s="18">
        <v>1</v>
      </c>
      <c r="B5" s="56" t="s">
        <v>36</v>
      </c>
      <c r="C5" s="56"/>
      <c r="D5" s="19">
        <f>SUM(D6:D7)</f>
        <v>9048313</v>
      </c>
      <c r="E5" s="19">
        <f>SUM(E6:E7)</f>
        <v>0</v>
      </c>
      <c r="F5" s="19">
        <f t="shared" ref="F5" si="0">SUM(F6:F7)</f>
        <v>9048313</v>
      </c>
      <c r="G5" s="19">
        <f>SUM(G6:G7)</f>
        <v>3127240</v>
      </c>
      <c r="H5" s="19">
        <f>SUM(H6:H7)</f>
        <v>0</v>
      </c>
      <c r="I5" s="19">
        <f>SUM(I6:I7)</f>
        <v>3127240</v>
      </c>
      <c r="J5" s="19">
        <f>G5/D5*100</f>
        <v>34.561580705707243</v>
      </c>
      <c r="K5" s="19">
        <v>0</v>
      </c>
      <c r="L5" s="19">
        <f>I5/F5*100</f>
        <v>34.561580705707243</v>
      </c>
      <c r="M5" s="27">
        <f>SUM(M6:M7)</f>
        <v>9048313</v>
      </c>
      <c r="N5" s="19">
        <f>M5/D5*100</f>
        <v>100</v>
      </c>
    </row>
    <row r="6" spans="1:14" ht="58.5" customHeight="1" x14ac:dyDescent="0.25">
      <c r="A6" s="20" t="s">
        <v>6</v>
      </c>
      <c r="B6" s="21" t="s">
        <v>15</v>
      </c>
      <c r="C6" s="21" t="s">
        <v>39</v>
      </c>
      <c r="D6" s="21">
        <f t="shared" ref="D6:D7" si="1">E6+F6</f>
        <v>24540</v>
      </c>
      <c r="E6" s="21">
        <v>0</v>
      </c>
      <c r="F6" s="21">
        <v>24540</v>
      </c>
      <c r="G6" s="21">
        <f>H6+I6</f>
        <v>0</v>
      </c>
      <c r="H6" s="21">
        <v>0</v>
      </c>
      <c r="I6" s="21">
        <v>0</v>
      </c>
      <c r="J6" s="22">
        <f>G6/D6*100</f>
        <v>0</v>
      </c>
      <c r="K6" s="22">
        <v>0</v>
      </c>
      <c r="L6" s="22">
        <f>I6/F6*100</f>
        <v>0</v>
      </c>
      <c r="M6" s="28">
        <f>F6</f>
        <v>24540</v>
      </c>
      <c r="N6" s="22">
        <f>M6/D6*100</f>
        <v>100</v>
      </c>
    </row>
    <row r="7" spans="1:14" ht="34.5" customHeight="1" x14ac:dyDescent="0.25">
      <c r="A7" s="20" t="s">
        <v>7</v>
      </c>
      <c r="B7" s="21" t="s">
        <v>37</v>
      </c>
      <c r="C7" s="21" t="s">
        <v>39</v>
      </c>
      <c r="D7" s="21">
        <f t="shared" si="1"/>
        <v>9023773</v>
      </c>
      <c r="E7" s="21">
        <v>0</v>
      </c>
      <c r="F7" s="21">
        <v>9023773</v>
      </c>
      <c r="G7" s="21">
        <f t="shared" ref="G7" si="2">H7+I7</f>
        <v>3127240</v>
      </c>
      <c r="H7" s="21">
        <v>0</v>
      </c>
      <c r="I7" s="21">
        <v>3127240</v>
      </c>
      <c r="J7" s="22">
        <f>G7/D7*100</f>
        <v>34.655570347348053</v>
      </c>
      <c r="K7" s="22">
        <v>0</v>
      </c>
      <c r="L7" s="22">
        <f>I7/F7*100</f>
        <v>34.655570347348053</v>
      </c>
      <c r="M7" s="28">
        <f>F7</f>
        <v>9023773</v>
      </c>
      <c r="N7" s="2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ведомственная</vt:lpstr>
      <vt:lpstr>муниципальные!Заголовки_для_печати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2016-12-05T04:52:23Z</cp:lastPrinted>
  <dcterms:created xsi:type="dcterms:W3CDTF">2012-05-22T08:33:39Z</dcterms:created>
  <dcterms:modified xsi:type="dcterms:W3CDTF">2017-05-24T08:41:45Z</dcterms:modified>
</cp:coreProperties>
</file>