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28590" windowHeight="12270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муниципальные!$A$4:$V$24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муниципальные!$A$1:$V$24</definedName>
  </definedNames>
  <calcPr calcId="162913"/>
</workbook>
</file>

<file path=xl/calcChain.xml><?xml version="1.0" encoding="utf-8"?>
<calcChain xmlns="http://schemas.openxmlformats.org/spreadsheetml/2006/main">
  <c r="R16" i="33" l="1"/>
  <c r="R12" i="33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P20" i="33" l="1"/>
  <c r="R20" i="33"/>
  <c r="D19" i="33" l="1"/>
  <c r="E19" i="33"/>
  <c r="F19" i="33"/>
  <c r="H19" i="33"/>
  <c r="I19" i="33"/>
  <c r="J19" i="33"/>
  <c r="L19" i="33"/>
  <c r="M19" i="33"/>
  <c r="N19" i="33"/>
  <c r="V20" i="33"/>
  <c r="T20" i="33"/>
  <c r="K20" i="33"/>
  <c r="G20" i="33"/>
  <c r="C20" i="33"/>
  <c r="O20" i="33" l="1"/>
  <c r="S20" i="33"/>
  <c r="U12" i="33" l="1"/>
  <c r="U17" i="33"/>
  <c r="R21" i="33"/>
  <c r="R23" i="33"/>
  <c r="R24" i="33"/>
  <c r="Q12" i="33"/>
  <c r="Q17" i="33"/>
  <c r="P12" i="33"/>
  <c r="P13" i="33"/>
  <c r="P14" i="33"/>
  <c r="P15" i="33"/>
  <c r="P16" i="33"/>
  <c r="P18" i="33"/>
  <c r="P21" i="33"/>
  <c r="T12" i="33" l="1"/>
  <c r="T13" i="33"/>
  <c r="T14" i="33"/>
  <c r="T15" i="33"/>
  <c r="T16" i="33"/>
  <c r="T18" i="33"/>
  <c r="T21" i="33"/>
  <c r="R7" i="33"/>
  <c r="R8" i="33"/>
  <c r="R9" i="33"/>
  <c r="R10" i="33"/>
  <c r="V7" i="33" l="1"/>
  <c r="V8" i="33"/>
  <c r="V9" i="33"/>
  <c r="V10" i="33"/>
  <c r="V21" i="33"/>
  <c r="V23" i="33"/>
  <c r="V24" i="33"/>
  <c r="C24" i="33" l="1"/>
  <c r="C23" i="33"/>
  <c r="D22" i="33"/>
  <c r="E22" i="33"/>
  <c r="F22" i="33"/>
  <c r="C21" i="33"/>
  <c r="C19" i="33" s="1"/>
  <c r="D11" i="33"/>
  <c r="E11" i="33"/>
  <c r="F11" i="33"/>
  <c r="C13" i="33"/>
  <c r="C14" i="33"/>
  <c r="C15" i="33"/>
  <c r="C16" i="33"/>
  <c r="C17" i="33"/>
  <c r="C18" i="33"/>
  <c r="C12" i="33"/>
  <c r="C8" i="33"/>
  <c r="C9" i="33"/>
  <c r="C10" i="33"/>
  <c r="C7" i="33"/>
  <c r="D6" i="33"/>
  <c r="E6" i="33"/>
  <c r="F6" i="33"/>
  <c r="F5" i="33" l="1"/>
  <c r="D5" i="33"/>
  <c r="C22" i="33"/>
  <c r="E5" i="33"/>
  <c r="C11" i="33"/>
  <c r="C6" i="33"/>
  <c r="C5" i="33" l="1"/>
  <c r="G24" i="33" l="1"/>
  <c r="G23" i="33"/>
  <c r="G21" i="33"/>
  <c r="G19" i="33" s="1"/>
  <c r="G13" i="33"/>
  <c r="H6" i="33"/>
  <c r="I6" i="33"/>
  <c r="J6" i="33"/>
  <c r="L6" i="33"/>
  <c r="M6" i="33"/>
  <c r="N6" i="33"/>
  <c r="R6" i="33" s="1"/>
  <c r="G8" i="33"/>
  <c r="G7" i="33"/>
  <c r="V6" i="33" l="1"/>
  <c r="L11" i="33" l="1"/>
  <c r="P11" i="33" s="1"/>
  <c r="M11" i="33"/>
  <c r="N11" i="33"/>
  <c r="R11" i="33" s="1"/>
  <c r="L22" i="33"/>
  <c r="M22" i="33"/>
  <c r="N22" i="33"/>
  <c r="R22" i="33" s="1"/>
  <c r="P19" i="33"/>
  <c r="R19" i="33"/>
  <c r="G12" i="33"/>
  <c r="Q11" i="33" l="1"/>
  <c r="T19" i="33"/>
  <c r="V19" i="33"/>
  <c r="G18" i="33"/>
  <c r="G16" i="33"/>
  <c r="G15" i="33"/>
  <c r="G14" i="33"/>
  <c r="G17" i="33"/>
  <c r="H22" i="33"/>
  <c r="J22" i="33"/>
  <c r="V22" i="33" s="1"/>
  <c r="I11" i="33"/>
  <c r="U11" i="33" s="1"/>
  <c r="N5" i="33"/>
  <c r="R5" i="33" s="1"/>
  <c r="L5" i="33"/>
  <c r="P5" i="33" s="1"/>
  <c r="J11" i="33"/>
  <c r="I22" i="33"/>
  <c r="M5" i="33"/>
  <c r="Q5" i="33" l="1"/>
  <c r="J5" i="33"/>
  <c r="V5" i="33" s="1"/>
  <c r="I5" i="33"/>
  <c r="U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3" i="33" l="1"/>
  <c r="O13" i="33" s="1"/>
  <c r="S13" i="33" l="1"/>
  <c r="G9" i="33" l="1"/>
  <c r="G10" i="33"/>
  <c r="G6" i="33" l="1"/>
  <c r="G22" i="33"/>
  <c r="K17" i="33" l="1"/>
  <c r="O17" i="33" s="1"/>
  <c r="S17" i="33" l="1"/>
  <c r="K10" i="33" l="1"/>
  <c r="O10" i="33" s="1"/>
  <c r="S10" i="33" l="1"/>
  <c r="K24" i="33" l="1"/>
  <c r="O24" i="33" s="1"/>
  <c r="K23" i="33"/>
  <c r="K14" i="33"/>
  <c r="O14" i="33" s="1"/>
  <c r="K15" i="33"/>
  <c r="O15" i="33" s="1"/>
  <c r="K16" i="33"/>
  <c r="O16" i="33" s="1"/>
  <c r="K18" i="33"/>
  <c r="O18" i="33" s="1"/>
  <c r="K12" i="33"/>
  <c r="O12" i="33" s="1"/>
  <c r="O23" i="33" l="1"/>
  <c r="K22" i="33"/>
  <c r="O22" i="33" s="1"/>
  <c r="S18" i="33"/>
  <c r="S15" i="33"/>
  <c r="S23" i="33"/>
  <c r="S12" i="33"/>
  <c r="S16" i="33"/>
  <c r="S14" i="33"/>
  <c r="S24" i="33"/>
  <c r="K11" i="33"/>
  <c r="O11" i="33" s="1"/>
  <c r="S22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O7" i="33" s="1"/>
  <c r="K8" i="33"/>
  <c r="O8" i="33" s="1"/>
  <c r="K9" i="33"/>
  <c r="O9" i="33" s="1"/>
  <c r="K21" i="33"/>
  <c r="O21" i="33" l="1"/>
  <c r="K19" i="33"/>
  <c r="S21" i="33"/>
  <c r="S8" i="33"/>
  <c r="S9" i="33"/>
  <c r="S7" i="33"/>
  <c r="K6" i="33"/>
  <c r="O6" i="33" s="1"/>
  <c r="O19" i="33"/>
  <c r="S19" i="33" l="1"/>
  <c r="S6" i="33"/>
  <c r="K5" i="33"/>
  <c r="O5" i="33" s="1"/>
  <c r="H11" i="33" l="1"/>
  <c r="T11" i="33" s="1"/>
  <c r="G11" i="33" l="1"/>
  <c r="S11" i="33" s="1"/>
  <c r="H5" i="33"/>
  <c r="T5" i="33" s="1"/>
  <c r="G5" i="33" l="1"/>
  <c r="S5" i="33" s="1"/>
</calcChain>
</file>

<file path=xl/sharedStrings.xml><?xml version="1.0" encoding="utf-8"?>
<sst xmlns="http://schemas.openxmlformats.org/spreadsheetml/2006/main" count="226" uniqueCount="122">
  <si>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</si>
  <si>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</si>
  <si>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</si>
  <si>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</si>
  <si>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</si>
  <si>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</si>
  <si>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</si>
  <si>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</si>
  <si>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</si>
  <si>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</si>
  <si>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</si>
  <si>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</si>
  <si>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</si>
  <si>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</si>
  <si>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</si>
  <si>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</si>
  <si>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</si>
  <si>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</si>
  <si>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</si>
  <si>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</si>
  <si>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</si>
  <si>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</si>
  <si>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</si>
  <si>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</si>
  <si>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</si>
  <si>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</si>
  <si>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</si>
  <si>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</si>
  <si>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</si>
  <si>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</si>
  <si>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</si>
  <si>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</si>
  <si>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</si>
  <si>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</si>
  <si>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</si>
  <si>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</si>
  <si>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</si>
  <si>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</si>
  <si>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</si>
  <si>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</si>
  <si>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</si>
  <si>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</si>
  <si>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</si>
  <si>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</si>
  <si>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</si>
  <si>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</si>
  <si>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</si>
  <si>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</si>
  <si>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</si>
  <si>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</si>
  <si>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</si>
  <si>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</si>
  <si>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</si>
  <si>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</si>
  <si>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</si>
  <si>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</si>
  <si>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</si>
  <si>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</si>
  <si>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</si>
  <si>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</si>
  <si>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</si>
  <si>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</si>
  <si>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</si>
  <si>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</si>
  <si>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</si>
  <si>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</si>
  <si>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</si>
  <si>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</si>
  <si>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</si>
  <si>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</si>
  <si>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</si>
  <si>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</si>
  <si>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</si>
  <si>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</si>
  <si>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</si>
  <si>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</si>
  <si>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</si>
  <si>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</si>
  <si>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</si>
  <si>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</si>
  <si>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</si>
  <si>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</si>
  <si>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</si>
  <si>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</si>
  <si>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</si>
  <si>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</si>
  <si>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</si>
  <si>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</si>
  <si>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</si>
  <si>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</si>
  <si>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</si>
  <si>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</si>
  <si>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</si>
  <si>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</si>
  <si>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</si>
  <si>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</si>
  <si>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</si>
  <si>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</si>
  <si>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</si>
  <si>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</si>
  <si>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</si>
  <si>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</si>
  <si>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</si>
  <si>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</si>
  <si>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</si>
  <si>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</si>
  <si>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</si>
  <si>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</si>
  <si>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</si>
  <si>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</si>
  <si>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</si>
  <si>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</si>
  <si>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</si>
  <si>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</si>
  <si>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</si>
  <si>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</si>
  <si>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</si>
  <si>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</si>
  <si>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</si>
  <si>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ПЛАН на 2019 год                                                                                                                                          (рублей)</t>
  </si>
  <si>
    <t>Освоение на 01.12.2019 года                                                                                                                                               (рублей)</t>
  </si>
  <si>
    <t>% исполнения  к плану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</si>
</sst>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/>
    <xf numFmtId="49" fontId="43" fillId="25" borderId="1" xfId="0" applyNumberFormat="1" applyFont="1" applyFill="1" applyBorder="1" applyAlignment="1">
      <alignment horizontal="center" vertical="center"/>
    </xf>
    <xf numFmtId="2" fontId="44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4" fontId="43" fillId="25" borderId="1" xfId="0" applyNumberFormat="1" applyFont="1" applyFill="1" applyBorder="1" applyAlignment="1">
      <alignment horizontal="center" vertical="center"/>
    </xf>
    <xf numFmtId="168" fontId="43" fillId="25" borderId="1" xfId="0" applyNumberFormat="1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abSelected="1" zoomScale="70" zoomScaleNormal="7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B12" sqref="AB12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4.28515625" style="2" customWidth="1"/>
    <col min="4" max="4" width="23.28515625" style="2" customWidth="1"/>
    <col min="5" max="5" width="20.5703125" style="2" customWidth="1"/>
    <col min="6" max="6" width="23.140625" style="2" customWidth="1"/>
    <col min="7" max="7" width="25.42578125" style="2" hidden="1" customWidth="1"/>
    <col min="8" max="8" width="25.28515625" style="2" hidden="1" customWidth="1"/>
    <col min="9" max="9" width="23.28515625" style="2" hidden="1" customWidth="1"/>
    <col min="10" max="10" width="23.85546875" style="2" hidden="1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hidden="1" customWidth="1"/>
    <col min="20" max="20" width="14.42578125" style="4" hidden="1" customWidth="1"/>
    <col min="21" max="21" width="15.85546875" style="4" hidden="1" customWidth="1"/>
    <col min="22" max="22" width="13.5703125" style="4" hidden="1" customWidth="1"/>
    <col min="23" max="23" width="58.85546875" style="2" hidden="1" customWidth="1"/>
    <col min="24" max="16384" width="9.140625" style="2"/>
  </cols>
  <sheetData>
    <row r="1" spans="1:23" s="21" customFormat="1" ht="62.25" customHeigh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3" s="1" customFormat="1" ht="57" customHeight="1" x14ac:dyDescent="0.3">
      <c r="A2" s="22" t="s">
        <v>1</v>
      </c>
      <c r="B2" s="85" t="s">
        <v>17</v>
      </c>
      <c r="C2" s="76" t="s">
        <v>119</v>
      </c>
      <c r="D2" s="77"/>
      <c r="E2" s="77"/>
      <c r="F2" s="78"/>
      <c r="G2" s="83" t="s">
        <v>90</v>
      </c>
      <c r="H2" s="83"/>
      <c r="I2" s="83"/>
      <c r="J2" s="83"/>
      <c r="K2" s="84" t="s">
        <v>120</v>
      </c>
      <c r="L2" s="84"/>
      <c r="M2" s="84"/>
      <c r="N2" s="84"/>
      <c r="O2" s="86" t="s">
        <v>121</v>
      </c>
      <c r="P2" s="87"/>
      <c r="Q2" s="87"/>
      <c r="R2" s="88"/>
      <c r="S2" s="80" t="s">
        <v>89</v>
      </c>
      <c r="T2" s="81"/>
      <c r="U2" s="81"/>
      <c r="V2" s="82"/>
      <c r="W2" s="89" t="s">
        <v>61</v>
      </c>
    </row>
    <row r="3" spans="1:23" s="1" customFormat="1" ht="37.5" customHeight="1" x14ac:dyDescent="0.3">
      <c r="A3" s="73" t="s">
        <v>2</v>
      </c>
      <c r="B3" s="85"/>
      <c r="C3" s="73" t="s">
        <v>24</v>
      </c>
      <c r="D3" s="73" t="s">
        <v>25</v>
      </c>
      <c r="E3" s="73" t="s">
        <v>51</v>
      </c>
      <c r="F3" s="73" t="s">
        <v>26</v>
      </c>
      <c r="G3" s="71" t="s">
        <v>24</v>
      </c>
      <c r="H3" s="71" t="s">
        <v>25</v>
      </c>
      <c r="I3" s="71" t="s">
        <v>51</v>
      </c>
      <c r="J3" s="71" t="s">
        <v>26</v>
      </c>
      <c r="K3" s="71" t="s">
        <v>24</v>
      </c>
      <c r="L3" s="71" t="s">
        <v>25</v>
      </c>
      <c r="M3" s="71" t="s">
        <v>51</v>
      </c>
      <c r="N3" s="71" t="s">
        <v>26</v>
      </c>
      <c r="O3" s="71" t="s">
        <v>24</v>
      </c>
      <c r="P3" s="71" t="s">
        <v>25</v>
      </c>
      <c r="Q3" s="71" t="s">
        <v>51</v>
      </c>
      <c r="R3" s="71" t="s">
        <v>26</v>
      </c>
      <c r="S3" s="23" t="s">
        <v>24</v>
      </c>
      <c r="T3" s="23" t="s">
        <v>25</v>
      </c>
      <c r="U3" s="23" t="s">
        <v>51</v>
      </c>
      <c r="V3" s="23" t="s">
        <v>26</v>
      </c>
      <c r="W3" s="90"/>
    </row>
    <row r="4" spans="1:23" s="1" customFormat="1" x14ac:dyDescent="0.3">
      <c r="A4" s="72" t="s">
        <v>13</v>
      </c>
      <c r="B4" s="72" t="s">
        <v>28</v>
      </c>
      <c r="C4" s="72" t="s">
        <v>30</v>
      </c>
      <c r="D4" s="72" t="s">
        <v>15</v>
      </c>
      <c r="E4" s="72" t="s">
        <v>31</v>
      </c>
      <c r="F4" s="72" t="s">
        <v>41</v>
      </c>
      <c r="G4" s="72" t="s">
        <v>30</v>
      </c>
      <c r="H4" s="72" t="s">
        <v>15</v>
      </c>
      <c r="I4" s="72" t="s">
        <v>31</v>
      </c>
      <c r="J4" s="72" t="s">
        <v>41</v>
      </c>
      <c r="K4" s="72" t="s">
        <v>16</v>
      </c>
      <c r="L4" s="72" t="s">
        <v>34</v>
      </c>
      <c r="M4" s="72" t="s">
        <v>35</v>
      </c>
      <c r="N4" s="72" t="s">
        <v>36</v>
      </c>
      <c r="O4" s="72" t="s">
        <v>83</v>
      </c>
      <c r="P4" s="72" t="s">
        <v>84</v>
      </c>
      <c r="Q4" s="72" t="s">
        <v>70</v>
      </c>
      <c r="R4" s="72" t="s">
        <v>85</v>
      </c>
      <c r="S4" s="72" t="s">
        <v>37</v>
      </c>
      <c r="T4" s="72" t="s">
        <v>38</v>
      </c>
      <c r="U4" s="72" t="s">
        <v>39</v>
      </c>
      <c r="V4" s="72" t="s">
        <v>40</v>
      </c>
      <c r="W4" s="58">
        <v>24</v>
      </c>
    </row>
    <row r="5" spans="1:23" s="1" customFormat="1" ht="47.25" customHeight="1" x14ac:dyDescent="0.3">
      <c r="A5" s="91" t="s">
        <v>86</v>
      </c>
      <c r="B5" s="91"/>
      <c r="C5" s="29">
        <f t="shared" ref="C5:F5" si="0">C6+C11+C19+C22</f>
        <v>470052357</v>
      </c>
      <c r="D5" s="29">
        <f t="shared" si="0"/>
        <v>72268100</v>
      </c>
      <c r="E5" s="29">
        <f t="shared" si="0"/>
        <v>9273800</v>
      </c>
      <c r="F5" s="29">
        <f t="shared" si="0"/>
        <v>388510457</v>
      </c>
      <c r="G5" s="29">
        <f t="shared" ref="G5:N5" si="1">G6+G11+G19+G22</f>
        <v>466874327</v>
      </c>
      <c r="H5" s="29">
        <f t="shared" si="1"/>
        <v>72386000</v>
      </c>
      <c r="I5" s="29">
        <f t="shared" si="1"/>
        <v>9273800</v>
      </c>
      <c r="J5" s="29">
        <f t="shared" si="1"/>
        <v>385214527</v>
      </c>
      <c r="K5" s="29">
        <f t="shared" si="1"/>
        <v>379758335.15999997</v>
      </c>
      <c r="L5" s="29">
        <f t="shared" si="1"/>
        <v>54538572.800000004</v>
      </c>
      <c r="M5" s="29">
        <f t="shared" si="1"/>
        <v>6288378.7000000002</v>
      </c>
      <c r="N5" s="29">
        <f t="shared" si="1"/>
        <v>318931383.65999997</v>
      </c>
      <c r="O5" s="55">
        <f t="shared" ref="O5:O22" si="2">K5/C5*100</f>
        <v>80.790645872668179</v>
      </c>
      <c r="P5" s="55">
        <f t="shared" ref="P5:P21" si="3">L5/D5*100</f>
        <v>75.467007988310201</v>
      </c>
      <c r="Q5" s="55">
        <f t="shared" ref="Q5:Q17" si="4">M5/E5*100</f>
        <v>67.808004270094244</v>
      </c>
      <c r="R5" s="55">
        <f t="shared" ref="R5:R24" si="5">N5/F5*100</f>
        <v>82.090810662529975</v>
      </c>
      <c r="S5" s="20">
        <f t="shared" ref="S5:S24" si="6">K5/G5*100</f>
        <v>81.340590646784477</v>
      </c>
      <c r="T5" s="20">
        <f>L5/H5*100</f>
        <v>75.344089741110167</v>
      </c>
      <c r="U5" s="20">
        <f t="shared" ref="U5:U17" si="7">M5/I5*100</f>
        <v>67.808004270094244</v>
      </c>
      <c r="V5" s="20">
        <f t="shared" ref="V5:V10" si="8">N5/J5*100</f>
        <v>82.793186992140605</v>
      </c>
      <c r="W5" s="26"/>
    </row>
    <row r="6" spans="1:23" s="1" customFormat="1" ht="40.5" customHeight="1" x14ac:dyDescent="0.3">
      <c r="A6" s="74" t="s">
        <v>22</v>
      </c>
      <c r="B6" s="74"/>
      <c r="C6" s="29">
        <f t="shared" ref="C6:F6" si="9">SUM(C7:C10)</f>
        <v>338896815</v>
      </c>
      <c r="D6" s="29">
        <f t="shared" si="9"/>
        <v>0</v>
      </c>
      <c r="E6" s="29">
        <f t="shared" si="9"/>
        <v>0</v>
      </c>
      <c r="F6" s="29">
        <f t="shared" si="9"/>
        <v>338896815</v>
      </c>
      <c r="G6" s="29">
        <f t="shared" ref="G6:N6" si="10">SUM(G7:G10)</f>
        <v>337061027</v>
      </c>
      <c r="H6" s="29">
        <f t="shared" si="10"/>
        <v>0</v>
      </c>
      <c r="I6" s="29">
        <f t="shared" si="10"/>
        <v>0</v>
      </c>
      <c r="J6" s="29">
        <f t="shared" si="10"/>
        <v>337061027</v>
      </c>
      <c r="K6" s="29">
        <f t="shared" si="10"/>
        <v>278582042.16999996</v>
      </c>
      <c r="L6" s="29">
        <f t="shared" si="10"/>
        <v>0</v>
      </c>
      <c r="M6" s="29">
        <f t="shared" si="10"/>
        <v>0</v>
      </c>
      <c r="N6" s="29">
        <f t="shared" si="10"/>
        <v>278582042.16999996</v>
      </c>
      <c r="O6" s="55">
        <f t="shared" si="2"/>
        <v>82.202614435901367</v>
      </c>
      <c r="P6" s="55"/>
      <c r="Q6" s="55"/>
      <c r="R6" s="55">
        <f t="shared" si="5"/>
        <v>82.202614435901367</v>
      </c>
      <c r="S6" s="20">
        <f t="shared" si="6"/>
        <v>82.650327345617441</v>
      </c>
      <c r="T6" s="20"/>
      <c r="U6" s="20"/>
      <c r="V6" s="20">
        <f t="shared" si="8"/>
        <v>82.650327345617441</v>
      </c>
      <c r="W6" s="26"/>
    </row>
    <row r="7" spans="1:23" s="1" customFormat="1" ht="42" customHeight="1" x14ac:dyDescent="0.3">
      <c r="A7" s="54" t="s">
        <v>18</v>
      </c>
      <c r="B7" s="18" t="s">
        <v>12</v>
      </c>
      <c r="C7" s="19">
        <f>SUM(D7:F7)</f>
        <v>81626552</v>
      </c>
      <c r="D7" s="19">
        <v>0</v>
      </c>
      <c r="E7" s="19">
        <v>0</v>
      </c>
      <c r="F7" s="19">
        <v>81626552</v>
      </c>
      <c r="G7" s="19">
        <f>SUM(H7:J7)</f>
        <v>81575300</v>
      </c>
      <c r="H7" s="19">
        <v>0</v>
      </c>
      <c r="I7" s="19">
        <v>0</v>
      </c>
      <c r="J7" s="19">
        <v>81575300</v>
      </c>
      <c r="K7" s="19">
        <f>L7+N7</f>
        <v>60969164.509999998</v>
      </c>
      <c r="L7" s="19">
        <v>0</v>
      </c>
      <c r="M7" s="19">
        <v>0</v>
      </c>
      <c r="N7" s="19">
        <v>60969164.509999998</v>
      </c>
      <c r="O7" s="55">
        <f t="shared" si="2"/>
        <v>74.692808915902759</v>
      </c>
      <c r="P7" s="55"/>
      <c r="Q7" s="55"/>
      <c r="R7" s="55">
        <f t="shared" si="5"/>
        <v>74.692808915902759</v>
      </c>
      <c r="S7" s="20">
        <f t="shared" si="6"/>
        <v>74.739736795328966</v>
      </c>
      <c r="T7" s="20"/>
      <c r="U7" s="20"/>
      <c r="V7" s="20">
        <f t="shared" si="8"/>
        <v>74.739736795328966</v>
      </c>
      <c r="W7" s="26"/>
    </row>
    <row r="8" spans="1:23" s="1" customFormat="1" ht="48" customHeight="1" x14ac:dyDescent="0.3">
      <c r="A8" s="54" t="s">
        <v>21</v>
      </c>
      <c r="B8" s="18" t="s">
        <v>12</v>
      </c>
      <c r="C8" s="19">
        <f t="shared" ref="C8:C10" si="11">SUM(D8:F8)</f>
        <v>204944305</v>
      </c>
      <c r="D8" s="19">
        <v>0</v>
      </c>
      <c r="E8" s="19">
        <v>0</v>
      </c>
      <c r="F8" s="19">
        <v>204944305</v>
      </c>
      <c r="G8" s="19">
        <f>SUM(H8:J8)</f>
        <v>203159769</v>
      </c>
      <c r="H8" s="19">
        <v>0</v>
      </c>
      <c r="I8" s="19">
        <v>0</v>
      </c>
      <c r="J8" s="19">
        <v>203159769</v>
      </c>
      <c r="K8" s="19">
        <f t="shared" ref="K8:K10" si="12">L8+N8</f>
        <v>173382337.75999999</v>
      </c>
      <c r="L8" s="19">
        <v>0</v>
      </c>
      <c r="M8" s="19">
        <v>0</v>
      </c>
      <c r="N8" s="19">
        <v>173382337.75999999</v>
      </c>
      <c r="O8" s="55">
        <f t="shared" si="2"/>
        <v>84.599734430288265</v>
      </c>
      <c r="P8" s="55"/>
      <c r="Q8" s="55"/>
      <c r="R8" s="55">
        <f t="shared" si="5"/>
        <v>84.599734430288265</v>
      </c>
      <c r="S8" s="20">
        <f t="shared" si="6"/>
        <v>85.342850414444001</v>
      </c>
      <c r="T8" s="20"/>
      <c r="U8" s="20"/>
      <c r="V8" s="20">
        <f t="shared" si="8"/>
        <v>85.342850414444001</v>
      </c>
      <c r="W8" s="26"/>
    </row>
    <row r="9" spans="1:23" s="1" customFormat="1" ht="39" customHeight="1" x14ac:dyDescent="0.3">
      <c r="A9" s="54" t="s">
        <v>52</v>
      </c>
      <c r="B9" s="18" t="s">
        <v>12</v>
      </c>
      <c r="C9" s="19">
        <f t="shared" si="11"/>
        <v>3283100</v>
      </c>
      <c r="D9" s="19">
        <v>0</v>
      </c>
      <c r="E9" s="19">
        <v>0</v>
      </c>
      <c r="F9" s="19">
        <v>3283100</v>
      </c>
      <c r="G9" s="19">
        <f t="shared" ref="G9:G10" si="13">SUM(H9:J9)</f>
        <v>3283100</v>
      </c>
      <c r="H9" s="19">
        <v>0</v>
      </c>
      <c r="I9" s="19">
        <v>0</v>
      </c>
      <c r="J9" s="19">
        <v>3283100</v>
      </c>
      <c r="K9" s="19">
        <f t="shared" si="12"/>
        <v>2537200.46</v>
      </c>
      <c r="L9" s="19">
        <v>0</v>
      </c>
      <c r="M9" s="19">
        <v>0</v>
      </c>
      <c r="N9" s="19">
        <v>2537200.46</v>
      </c>
      <c r="O9" s="55">
        <f t="shared" si="2"/>
        <v>77.280632938381416</v>
      </c>
      <c r="P9" s="55"/>
      <c r="Q9" s="55"/>
      <c r="R9" s="55">
        <f t="shared" si="5"/>
        <v>77.280632938381416</v>
      </c>
      <c r="S9" s="20">
        <f t="shared" si="6"/>
        <v>77.280632938381416</v>
      </c>
      <c r="T9" s="20"/>
      <c r="U9" s="20"/>
      <c r="V9" s="20">
        <f t="shared" si="8"/>
        <v>77.280632938381416</v>
      </c>
      <c r="W9" s="26"/>
    </row>
    <row r="10" spans="1:23" s="1" customFormat="1" ht="48.75" customHeight="1" x14ac:dyDescent="0.3">
      <c r="A10" s="54" t="s">
        <v>52</v>
      </c>
      <c r="B10" s="18" t="s">
        <v>12</v>
      </c>
      <c r="C10" s="19">
        <f t="shared" si="11"/>
        <v>49042858</v>
      </c>
      <c r="D10" s="19">
        <v>0</v>
      </c>
      <c r="E10" s="19">
        <v>0</v>
      </c>
      <c r="F10" s="19">
        <v>49042858</v>
      </c>
      <c r="G10" s="19">
        <f t="shared" si="13"/>
        <v>49042858</v>
      </c>
      <c r="H10" s="19">
        <v>0</v>
      </c>
      <c r="I10" s="19">
        <v>0</v>
      </c>
      <c r="J10" s="19">
        <v>49042858</v>
      </c>
      <c r="K10" s="19">
        <f t="shared" si="12"/>
        <v>41693339.439999998</v>
      </c>
      <c r="L10" s="19">
        <v>0</v>
      </c>
      <c r="M10" s="19">
        <v>0</v>
      </c>
      <c r="N10" s="19">
        <v>41693339.439999998</v>
      </c>
      <c r="O10" s="55">
        <f t="shared" si="2"/>
        <v>85.014090002666649</v>
      </c>
      <c r="P10" s="55"/>
      <c r="Q10" s="55"/>
      <c r="R10" s="55">
        <f t="shared" si="5"/>
        <v>85.014090002666649</v>
      </c>
      <c r="S10" s="20">
        <f t="shared" si="6"/>
        <v>85.014090002666649</v>
      </c>
      <c r="T10" s="20"/>
      <c r="U10" s="20"/>
      <c r="V10" s="20">
        <f t="shared" si="8"/>
        <v>85.014090002666649</v>
      </c>
      <c r="W10" s="26"/>
    </row>
    <row r="11" spans="1:23" s="1" customFormat="1" ht="49.5" customHeight="1" x14ac:dyDescent="0.3">
      <c r="A11" s="74" t="s">
        <v>53</v>
      </c>
      <c r="B11" s="28"/>
      <c r="C11" s="27">
        <f t="shared" ref="C11:F11" si="14">SUM(C12:C18)</f>
        <v>74931351</v>
      </c>
      <c r="D11" s="27">
        <f t="shared" si="14"/>
        <v>64606500</v>
      </c>
      <c r="E11" s="27">
        <f t="shared" si="14"/>
        <v>9273800</v>
      </c>
      <c r="F11" s="27">
        <f t="shared" si="14"/>
        <v>1051051</v>
      </c>
      <c r="G11" s="27">
        <f>SUM(G12:G18)</f>
        <v>73998200</v>
      </c>
      <c r="H11" s="27">
        <f t="shared" ref="H11:N11" si="15">SUM(H12:H18)</f>
        <v>64724400</v>
      </c>
      <c r="I11" s="27">
        <f t="shared" si="15"/>
        <v>9273800</v>
      </c>
      <c r="J11" s="27">
        <f t="shared" si="15"/>
        <v>0</v>
      </c>
      <c r="K11" s="27">
        <f t="shared" si="15"/>
        <v>57925462.5</v>
      </c>
      <c r="L11" s="27">
        <f t="shared" si="15"/>
        <v>50586032.800000004</v>
      </c>
      <c r="M11" s="27">
        <f t="shared" si="15"/>
        <v>6288378.7000000002</v>
      </c>
      <c r="N11" s="27">
        <f t="shared" si="15"/>
        <v>1051051</v>
      </c>
      <c r="O11" s="55">
        <f t="shared" si="2"/>
        <v>77.304708545826159</v>
      </c>
      <c r="P11" s="55">
        <f t="shared" si="3"/>
        <v>78.298673972433122</v>
      </c>
      <c r="Q11" s="55">
        <f t="shared" si="4"/>
        <v>67.808004270094244</v>
      </c>
      <c r="R11" s="55">
        <f t="shared" si="5"/>
        <v>100</v>
      </c>
      <c r="S11" s="20">
        <f t="shared" si="6"/>
        <v>78.279556124338157</v>
      </c>
      <c r="T11" s="20">
        <f t="shared" ref="T11:T16" si="16">L11/H11*100</f>
        <v>78.156047487500857</v>
      </c>
      <c r="U11" s="20">
        <f t="shared" si="7"/>
        <v>67.808004270094244</v>
      </c>
      <c r="V11" s="20"/>
      <c r="W11" s="26"/>
    </row>
    <row r="12" spans="1:23" s="1" customFormat="1" ht="61.5" customHeight="1" x14ac:dyDescent="0.3">
      <c r="A12" s="54" t="s">
        <v>54</v>
      </c>
      <c r="B12" s="18" t="s">
        <v>12</v>
      </c>
      <c r="C12" s="19">
        <f>SUM(D12:F12)</f>
        <v>12100795</v>
      </c>
      <c r="D12" s="19">
        <v>1817400</v>
      </c>
      <c r="E12" s="19">
        <v>9258400</v>
      </c>
      <c r="F12" s="19">
        <v>1024995</v>
      </c>
      <c r="G12" s="19">
        <f>SUM(H12:J12)</f>
        <v>11014700</v>
      </c>
      <c r="H12" s="19">
        <v>1756300</v>
      </c>
      <c r="I12" s="19">
        <v>9258400</v>
      </c>
      <c r="J12" s="19">
        <v>0</v>
      </c>
      <c r="K12" s="19">
        <f>SUM(L12:N12)</f>
        <v>8733855.3100000005</v>
      </c>
      <c r="L12" s="19">
        <v>1432031.61</v>
      </c>
      <c r="M12" s="19">
        <v>6276828.7000000002</v>
      </c>
      <c r="N12" s="19">
        <v>1024995</v>
      </c>
      <c r="O12" s="55">
        <f t="shared" si="2"/>
        <v>72.17588026241252</v>
      </c>
      <c r="P12" s="55">
        <f t="shared" si="3"/>
        <v>78.795620666886762</v>
      </c>
      <c r="Q12" s="55">
        <f t="shared" si="4"/>
        <v>67.796041432644955</v>
      </c>
      <c r="R12" s="55">
        <f t="shared" si="5"/>
        <v>100</v>
      </c>
      <c r="S12" s="20">
        <f t="shared" si="6"/>
        <v>79.292720727754727</v>
      </c>
      <c r="T12" s="20">
        <f t="shared" si="16"/>
        <v>81.536845072026424</v>
      </c>
      <c r="U12" s="20">
        <f t="shared" si="7"/>
        <v>67.796041432644955</v>
      </c>
      <c r="V12" s="20"/>
      <c r="W12" s="53"/>
    </row>
    <row r="13" spans="1:23" s="1" customFormat="1" ht="115.5" customHeight="1" x14ac:dyDescent="0.3">
      <c r="A13" s="54" t="s">
        <v>87</v>
      </c>
      <c r="B13" s="18" t="s">
        <v>12</v>
      </c>
      <c r="C13" s="19">
        <f t="shared" ref="C13:C18" si="17">SUM(D13:F13)</f>
        <v>551500</v>
      </c>
      <c r="D13" s="19">
        <v>551500</v>
      </c>
      <c r="E13" s="19">
        <v>0</v>
      </c>
      <c r="F13" s="19">
        <v>0</v>
      </c>
      <c r="G13" s="19">
        <f>SUM(H13:J13)</f>
        <v>551500</v>
      </c>
      <c r="H13" s="19">
        <v>551500</v>
      </c>
      <c r="I13" s="19">
        <v>0</v>
      </c>
      <c r="J13" s="19">
        <v>0</v>
      </c>
      <c r="K13" s="19">
        <f t="shared" ref="K13:K18" si="18">SUM(L13:N13)</f>
        <v>400000</v>
      </c>
      <c r="L13" s="19">
        <v>400000</v>
      </c>
      <c r="M13" s="19">
        <v>0</v>
      </c>
      <c r="N13" s="19">
        <v>0</v>
      </c>
      <c r="O13" s="55">
        <f t="shared" si="2"/>
        <v>72.529465095194922</v>
      </c>
      <c r="P13" s="55">
        <f t="shared" si="3"/>
        <v>72.529465095194922</v>
      </c>
      <c r="Q13" s="55"/>
      <c r="R13" s="55"/>
      <c r="S13" s="20">
        <f t="shared" si="6"/>
        <v>72.529465095194922</v>
      </c>
      <c r="T13" s="20">
        <f t="shared" si="16"/>
        <v>72.529465095194922</v>
      </c>
      <c r="U13" s="20"/>
      <c r="V13" s="20"/>
      <c r="W13" s="53"/>
    </row>
    <row r="14" spans="1:23" s="1" customFormat="1" ht="59.25" customHeight="1" x14ac:dyDescent="0.3">
      <c r="A14" s="56" t="s">
        <v>55</v>
      </c>
      <c r="B14" s="18" t="s">
        <v>12</v>
      </c>
      <c r="C14" s="19">
        <f t="shared" si="17"/>
        <v>3778300</v>
      </c>
      <c r="D14" s="19">
        <v>3778300</v>
      </c>
      <c r="E14" s="19">
        <v>0</v>
      </c>
      <c r="F14" s="19">
        <v>0</v>
      </c>
      <c r="G14" s="19">
        <f t="shared" ref="G14:G18" si="19">SUM(H14:J14)</f>
        <v>3987300</v>
      </c>
      <c r="H14" s="19">
        <v>3987300</v>
      </c>
      <c r="I14" s="19">
        <v>0</v>
      </c>
      <c r="J14" s="19">
        <v>0</v>
      </c>
      <c r="K14" s="19">
        <f t="shared" si="18"/>
        <v>3113485.49</v>
      </c>
      <c r="L14" s="19">
        <v>3113485.49</v>
      </c>
      <c r="M14" s="19">
        <v>0</v>
      </c>
      <c r="N14" s="19">
        <v>0</v>
      </c>
      <c r="O14" s="55">
        <f t="shared" si="2"/>
        <v>82.404401185718442</v>
      </c>
      <c r="P14" s="55">
        <f t="shared" si="3"/>
        <v>82.404401185718442</v>
      </c>
      <c r="Q14" s="55"/>
      <c r="R14" s="55"/>
      <c r="S14" s="20">
        <f t="shared" si="6"/>
        <v>78.085057306949565</v>
      </c>
      <c r="T14" s="20">
        <f t="shared" si="16"/>
        <v>78.085057306949565</v>
      </c>
      <c r="U14" s="20"/>
      <c r="V14" s="20"/>
      <c r="W14" s="26"/>
    </row>
    <row r="15" spans="1:23" s="1" customFormat="1" ht="41.25" customHeight="1" x14ac:dyDescent="0.3">
      <c r="A15" s="56" t="s">
        <v>88</v>
      </c>
      <c r="B15" s="18" t="s">
        <v>12</v>
      </c>
      <c r="C15" s="19">
        <f t="shared" si="17"/>
        <v>4752000</v>
      </c>
      <c r="D15" s="19">
        <v>4752000</v>
      </c>
      <c r="E15" s="19">
        <v>0</v>
      </c>
      <c r="F15" s="19">
        <v>0</v>
      </c>
      <c r="G15" s="19">
        <f t="shared" si="19"/>
        <v>4752000</v>
      </c>
      <c r="H15" s="19">
        <v>4752000</v>
      </c>
      <c r="I15" s="19">
        <v>0</v>
      </c>
      <c r="J15" s="19">
        <v>0</v>
      </c>
      <c r="K15" s="19">
        <f t="shared" si="18"/>
        <v>3413973.18</v>
      </c>
      <c r="L15" s="19">
        <v>3413973.18</v>
      </c>
      <c r="M15" s="19">
        <v>0</v>
      </c>
      <c r="N15" s="19">
        <v>0</v>
      </c>
      <c r="O15" s="55">
        <f t="shared" si="2"/>
        <v>71.842869949494954</v>
      </c>
      <c r="P15" s="55">
        <f t="shared" si="3"/>
        <v>71.842869949494954</v>
      </c>
      <c r="Q15" s="55"/>
      <c r="R15" s="55"/>
      <c r="S15" s="20">
        <f t="shared" si="6"/>
        <v>71.842869949494954</v>
      </c>
      <c r="T15" s="20">
        <f t="shared" si="16"/>
        <v>71.842869949494954</v>
      </c>
      <c r="U15" s="20"/>
      <c r="V15" s="20"/>
      <c r="W15" s="26"/>
    </row>
    <row r="16" spans="1:23" s="1" customFormat="1" ht="78" customHeight="1" x14ac:dyDescent="0.3">
      <c r="A16" s="56" t="s">
        <v>56</v>
      </c>
      <c r="B16" s="18" t="s">
        <v>12</v>
      </c>
      <c r="C16" s="19">
        <f t="shared" si="17"/>
        <v>10362856</v>
      </c>
      <c r="D16" s="19">
        <v>10336800</v>
      </c>
      <c r="E16" s="19">
        <v>0</v>
      </c>
      <c r="F16" s="19">
        <v>26056</v>
      </c>
      <c r="G16" s="19">
        <f t="shared" si="19"/>
        <v>10306800</v>
      </c>
      <c r="H16" s="19">
        <v>10306800</v>
      </c>
      <c r="I16" s="19">
        <v>0</v>
      </c>
      <c r="J16" s="19">
        <v>0</v>
      </c>
      <c r="K16" s="19">
        <f t="shared" si="18"/>
        <v>8896406.1699999999</v>
      </c>
      <c r="L16" s="19">
        <v>8870350.1699999999</v>
      </c>
      <c r="M16" s="19">
        <v>0</v>
      </c>
      <c r="N16" s="19">
        <v>26056</v>
      </c>
      <c r="O16" s="55">
        <f t="shared" si="2"/>
        <v>85.848979953016809</v>
      </c>
      <c r="P16" s="55">
        <f t="shared" si="3"/>
        <v>85.81330943812398</v>
      </c>
      <c r="Q16" s="55"/>
      <c r="R16" s="55">
        <f t="shared" si="5"/>
        <v>100</v>
      </c>
      <c r="S16" s="20">
        <f t="shared" si="6"/>
        <v>86.315890189001436</v>
      </c>
      <c r="T16" s="20">
        <f t="shared" si="16"/>
        <v>86.063086214926059</v>
      </c>
      <c r="U16" s="20"/>
      <c r="V16" s="20"/>
      <c r="W16" s="26"/>
    </row>
    <row r="17" spans="1:24" s="1" customFormat="1" ht="81" customHeight="1" x14ac:dyDescent="0.3">
      <c r="A17" s="56" t="s">
        <v>68</v>
      </c>
      <c r="B17" s="18" t="s">
        <v>12</v>
      </c>
      <c r="C17" s="19">
        <f t="shared" si="17"/>
        <v>15400</v>
      </c>
      <c r="D17" s="19">
        <v>0</v>
      </c>
      <c r="E17" s="19">
        <v>15400</v>
      </c>
      <c r="F17" s="19">
        <v>0</v>
      </c>
      <c r="G17" s="19">
        <f t="shared" si="19"/>
        <v>15400</v>
      </c>
      <c r="H17" s="19">
        <v>0</v>
      </c>
      <c r="I17" s="19">
        <v>15400</v>
      </c>
      <c r="J17" s="19">
        <v>0</v>
      </c>
      <c r="K17" s="19">
        <f t="shared" si="18"/>
        <v>11550</v>
      </c>
      <c r="L17" s="19">
        <v>0</v>
      </c>
      <c r="M17" s="19">
        <v>11550</v>
      </c>
      <c r="N17" s="19">
        <v>0</v>
      </c>
      <c r="O17" s="55">
        <f t="shared" si="2"/>
        <v>75</v>
      </c>
      <c r="P17" s="55"/>
      <c r="Q17" s="55">
        <f t="shared" si="4"/>
        <v>75</v>
      </c>
      <c r="R17" s="55"/>
      <c r="S17" s="20">
        <f t="shared" si="6"/>
        <v>75</v>
      </c>
      <c r="T17" s="20"/>
      <c r="U17" s="20">
        <f t="shared" si="7"/>
        <v>75</v>
      </c>
      <c r="V17" s="20"/>
      <c r="W17" s="53"/>
      <c r="X17" s="59"/>
    </row>
    <row r="18" spans="1:24" s="1" customFormat="1" ht="63" customHeight="1" x14ac:dyDescent="0.3">
      <c r="A18" s="56" t="s">
        <v>57</v>
      </c>
      <c r="B18" s="18" t="s">
        <v>12</v>
      </c>
      <c r="C18" s="19">
        <f t="shared" si="17"/>
        <v>43370500</v>
      </c>
      <c r="D18" s="19">
        <v>43370500</v>
      </c>
      <c r="E18" s="19">
        <v>0</v>
      </c>
      <c r="F18" s="19">
        <v>0</v>
      </c>
      <c r="G18" s="19">
        <f t="shared" si="19"/>
        <v>43370500</v>
      </c>
      <c r="H18" s="19">
        <v>43370500</v>
      </c>
      <c r="I18" s="19">
        <v>0</v>
      </c>
      <c r="J18" s="19">
        <v>0</v>
      </c>
      <c r="K18" s="19">
        <f t="shared" si="18"/>
        <v>33356192.350000001</v>
      </c>
      <c r="L18" s="19">
        <v>33356192.350000001</v>
      </c>
      <c r="M18" s="19">
        <v>0</v>
      </c>
      <c r="N18" s="19">
        <v>0</v>
      </c>
      <c r="O18" s="55">
        <f t="shared" si="2"/>
        <v>76.909863501688932</v>
      </c>
      <c r="P18" s="55">
        <f t="shared" si="3"/>
        <v>76.909863501688932</v>
      </c>
      <c r="Q18" s="55"/>
      <c r="R18" s="55"/>
      <c r="S18" s="20">
        <f t="shared" si="6"/>
        <v>76.909863501688932</v>
      </c>
      <c r="T18" s="20">
        <f>L18/H18*100</f>
        <v>76.909863501688932</v>
      </c>
      <c r="U18" s="20"/>
      <c r="V18" s="20"/>
      <c r="W18" s="26"/>
    </row>
    <row r="19" spans="1:24" s="25" customFormat="1" ht="42" customHeight="1" x14ac:dyDescent="0.3">
      <c r="A19" s="74" t="s">
        <v>23</v>
      </c>
      <c r="B19" s="28"/>
      <c r="C19" s="27">
        <f>C20+C21</f>
        <v>10400991</v>
      </c>
      <c r="D19" s="27">
        <f t="shared" ref="D19:N19" si="20">D20+D21</f>
        <v>7661600</v>
      </c>
      <c r="E19" s="27">
        <f t="shared" si="20"/>
        <v>0</v>
      </c>
      <c r="F19" s="27">
        <f t="shared" si="20"/>
        <v>2739391</v>
      </c>
      <c r="G19" s="27">
        <f t="shared" si="20"/>
        <v>9991900</v>
      </c>
      <c r="H19" s="27">
        <f t="shared" si="20"/>
        <v>7661600</v>
      </c>
      <c r="I19" s="27">
        <f t="shared" si="20"/>
        <v>0</v>
      </c>
      <c r="J19" s="27">
        <f t="shared" si="20"/>
        <v>2330300</v>
      </c>
      <c r="K19" s="27">
        <f t="shared" si="20"/>
        <v>5863780</v>
      </c>
      <c r="L19" s="27">
        <f t="shared" si="20"/>
        <v>3952540</v>
      </c>
      <c r="M19" s="27">
        <f t="shared" si="20"/>
        <v>0</v>
      </c>
      <c r="N19" s="27">
        <f t="shared" si="20"/>
        <v>1911240</v>
      </c>
      <c r="O19" s="55">
        <f t="shared" si="2"/>
        <v>56.377127910215478</v>
      </c>
      <c r="P19" s="55">
        <f t="shared" si="3"/>
        <v>51.588963140858304</v>
      </c>
      <c r="Q19" s="55"/>
      <c r="R19" s="55">
        <f t="shared" si="5"/>
        <v>69.768791676690185</v>
      </c>
      <c r="S19" s="20">
        <f t="shared" si="6"/>
        <v>58.685335121448375</v>
      </c>
      <c r="T19" s="20">
        <f>L19/H19*100</f>
        <v>51.588963140858304</v>
      </c>
      <c r="U19" s="20"/>
      <c r="V19" s="20">
        <f t="shared" ref="V19:V24" si="21">N19/J19*100</f>
        <v>82.016907694288292</v>
      </c>
      <c r="W19" s="24"/>
    </row>
    <row r="20" spans="1:24" s="1" customFormat="1" ht="81.75" customHeight="1" x14ac:dyDescent="0.3">
      <c r="A20" s="56" t="s">
        <v>91</v>
      </c>
      <c r="B20" s="18" t="s">
        <v>12</v>
      </c>
      <c r="C20" s="19">
        <f>SUM(D20:F20)</f>
        <v>9065691</v>
      </c>
      <c r="D20" s="19">
        <v>6765600</v>
      </c>
      <c r="E20" s="19">
        <v>0</v>
      </c>
      <c r="F20" s="19">
        <v>2300091</v>
      </c>
      <c r="G20" s="19">
        <f>SUM(H20:J20)</f>
        <v>8656600</v>
      </c>
      <c r="H20" s="19">
        <v>6765600</v>
      </c>
      <c r="I20" s="19">
        <v>0</v>
      </c>
      <c r="J20" s="19">
        <v>1891000</v>
      </c>
      <c r="K20" s="19">
        <f>L20+N20</f>
        <v>5228480</v>
      </c>
      <c r="L20" s="19">
        <v>3452540</v>
      </c>
      <c r="M20" s="19">
        <v>0</v>
      </c>
      <c r="N20" s="19">
        <v>1775940</v>
      </c>
      <c r="O20" s="55">
        <f t="shared" si="2"/>
        <v>57.673265060545297</v>
      </c>
      <c r="P20" s="55">
        <f t="shared" si="3"/>
        <v>51.030802885183867</v>
      </c>
      <c r="Q20" s="55"/>
      <c r="R20" s="55">
        <f t="shared" si="5"/>
        <v>77.211727709903656</v>
      </c>
      <c r="S20" s="20">
        <f t="shared" si="6"/>
        <v>60.398770880022177</v>
      </c>
      <c r="T20" s="20">
        <f>L20/H20*100</f>
        <v>51.030802885183867</v>
      </c>
      <c r="U20" s="20"/>
      <c r="V20" s="20">
        <f t="shared" si="21"/>
        <v>93.915388683236372</v>
      </c>
      <c r="W20" s="26"/>
    </row>
    <row r="21" spans="1:24" s="1" customFormat="1" ht="39" customHeight="1" x14ac:dyDescent="0.3">
      <c r="A21" s="54" t="s">
        <v>92</v>
      </c>
      <c r="B21" s="18" t="s">
        <v>12</v>
      </c>
      <c r="C21" s="19">
        <f>SUM(D21:F21)</f>
        <v>1335300</v>
      </c>
      <c r="D21" s="19">
        <v>896000</v>
      </c>
      <c r="E21" s="19">
        <v>0</v>
      </c>
      <c r="F21" s="19">
        <v>439300</v>
      </c>
      <c r="G21" s="19">
        <f>SUM(H21:J21)</f>
        <v>1335300</v>
      </c>
      <c r="H21" s="19">
        <v>896000</v>
      </c>
      <c r="I21" s="19">
        <v>0</v>
      </c>
      <c r="J21" s="19">
        <v>439300</v>
      </c>
      <c r="K21" s="19">
        <f>L21+N21</f>
        <v>635300</v>
      </c>
      <c r="L21" s="19">
        <v>500000</v>
      </c>
      <c r="M21" s="19">
        <v>0</v>
      </c>
      <c r="N21" s="19">
        <v>135300</v>
      </c>
      <c r="O21" s="55">
        <f t="shared" si="2"/>
        <v>47.577323447914324</v>
      </c>
      <c r="P21" s="55">
        <f t="shared" si="3"/>
        <v>55.803571428571431</v>
      </c>
      <c r="Q21" s="55"/>
      <c r="R21" s="55">
        <f t="shared" si="5"/>
        <v>30.798998406555882</v>
      </c>
      <c r="S21" s="20">
        <f t="shared" si="6"/>
        <v>47.577323447914324</v>
      </c>
      <c r="T21" s="20">
        <f>L21/H21*100</f>
        <v>55.803571428571431</v>
      </c>
      <c r="U21" s="20"/>
      <c r="V21" s="20">
        <f t="shared" si="21"/>
        <v>30.798998406555882</v>
      </c>
      <c r="W21" s="53"/>
      <c r="X21" s="59"/>
    </row>
    <row r="22" spans="1:24" s="1" customFormat="1" ht="96.75" customHeight="1" x14ac:dyDescent="0.3">
      <c r="A22" s="75" t="s">
        <v>58</v>
      </c>
      <c r="B22" s="28"/>
      <c r="C22" s="30">
        <f t="shared" ref="C22:F22" si="22">SUM(C23:C24)</f>
        <v>45823200</v>
      </c>
      <c r="D22" s="30">
        <f t="shared" si="22"/>
        <v>0</v>
      </c>
      <c r="E22" s="30">
        <f t="shared" si="22"/>
        <v>0</v>
      </c>
      <c r="F22" s="30">
        <f t="shared" si="22"/>
        <v>45823200</v>
      </c>
      <c r="G22" s="30">
        <f>SUM(G23:G24)</f>
        <v>45823200</v>
      </c>
      <c r="H22" s="30">
        <f t="shared" ref="H22:N22" si="23">SUM(H23:H24)</f>
        <v>0</v>
      </c>
      <c r="I22" s="30">
        <f t="shared" si="23"/>
        <v>0</v>
      </c>
      <c r="J22" s="30">
        <f t="shared" si="23"/>
        <v>45823200</v>
      </c>
      <c r="K22" s="30">
        <f>SUM(K23:K24)</f>
        <v>37387050.489999995</v>
      </c>
      <c r="L22" s="30">
        <f t="shared" si="23"/>
        <v>0</v>
      </c>
      <c r="M22" s="30">
        <f t="shared" si="23"/>
        <v>0</v>
      </c>
      <c r="N22" s="30">
        <f t="shared" si="23"/>
        <v>37387050.489999995</v>
      </c>
      <c r="O22" s="55">
        <f t="shared" si="2"/>
        <v>81.589785283437195</v>
      </c>
      <c r="P22" s="55"/>
      <c r="Q22" s="55"/>
      <c r="R22" s="55">
        <f t="shared" si="5"/>
        <v>81.589785283437195</v>
      </c>
      <c r="S22" s="20">
        <f t="shared" si="6"/>
        <v>81.589785283437195</v>
      </c>
      <c r="T22" s="20"/>
      <c r="U22" s="20"/>
      <c r="V22" s="20">
        <f t="shared" si="21"/>
        <v>81.589785283437195</v>
      </c>
      <c r="W22" s="26"/>
    </row>
    <row r="23" spans="1:24" s="1" customFormat="1" ht="53.25" customHeight="1" x14ac:dyDescent="0.3">
      <c r="A23" s="92" t="s">
        <v>59</v>
      </c>
      <c r="B23" s="18" t="s">
        <v>12</v>
      </c>
      <c r="C23" s="19">
        <f>SUM(D23:F23)</f>
        <v>23100900</v>
      </c>
      <c r="D23" s="19">
        <v>0</v>
      </c>
      <c r="E23" s="19">
        <v>0</v>
      </c>
      <c r="F23" s="19">
        <v>23100900</v>
      </c>
      <c r="G23" s="19">
        <f>SUM(H23:J23)</f>
        <v>23100900</v>
      </c>
      <c r="H23" s="19">
        <v>0</v>
      </c>
      <c r="I23" s="19">
        <v>0</v>
      </c>
      <c r="J23" s="19">
        <v>23100900</v>
      </c>
      <c r="K23" s="19">
        <f>SUM(L23:N23)</f>
        <v>20094150.25</v>
      </c>
      <c r="L23" s="19">
        <v>0</v>
      </c>
      <c r="M23" s="19">
        <v>0</v>
      </c>
      <c r="N23" s="19">
        <v>20094150.25</v>
      </c>
      <c r="O23" s="55">
        <f t="shared" ref="O23:O24" si="24">K23/C23*100</f>
        <v>86.984274422208657</v>
      </c>
      <c r="P23" s="55"/>
      <c r="Q23" s="55"/>
      <c r="R23" s="55">
        <f t="shared" si="5"/>
        <v>86.984274422208657</v>
      </c>
      <c r="S23" s="20">
        <f t="shared" si="6"/>
        <v>86.984274422208657</v>
      </c>
      <c r="T23" s="20"/>
      <c r="U23" s="20"/>
      <c r="V23" s="20">
        <f t="shared" si="21"/>
        <v>86.984274422208657</v>
      </c>
      <c r="W23" s="26"/>
    </row>
    <row r="24" spans="1:24" s="1" customFormat="1" ht="46.5" customHeight="1" x14ac:dyDescent="0.3">
      <c r="A24" s="93"/>
      <c r="B24" s="18" t="s">
        <v>66</v>
      </c>
      <c r="C24" s="19">
        <f>SUM(D24:F24)</f>
        <v>22722300</v>
      </c>
      <c r="D24" s="19">
        <v>0</v>
      </c>
      <c r="E24" s="19">
        <v>0</v>
      </c>
      <c r="F24" s="19">
        <v>22722300</v>
      </c>
      <c r="G24" s="19">
        <f>SUM(H24:J24)</f>
        <v>22722300</v>
      </c>
      <c r="H24" s="19">
        <v>0</v>
      </c>
      <c r="I24" s="19">
        <v>0</v>
      </c>
      <c r="J24" s="19">
        <v>22722300</v>
      </c>
      <c r="K24" s="19">
        <f>SUM(L24:N24)</f>
        <v>17292900.239999998</v>
      </c>
      <c r="L24" s="19">
        <v>0</v>
      </c>
      <c r="M24" s="19">
        <v>0</v>
      </c>
      <c r="N24" s="19">
        <v>17292900.239999998</v>
      </c>
      <c r="O24" s="55">
        <f t="shared" si="24"/>
        <v>76.105412920346964</v>
      </c>
      <c r="P24" s="55"/>
      <c r="Q24" s="55"/>
      <c r="R24" s="55">
        <f t="shared" si="5"/>
        <v>76.105412920346964</v>
      </c>
      <c r="S24" s="20">
        <f t="shared" si="6"/>
        <v>76.105412920346964</v>
      </c>
      <c r="T24" s="20"/>
      <c r="U24" s="20"/>
      <c r="V24" s="20">
        <f t="shared" si="21"/>
        <v>76.105412920346964</v>
      </c>
      <c r="W24" s="57"/>
    </row>
  </sheetData>
  <mergeCells count="10">
    <mergeCell ref="A5:B5"/>
    <mergeCell ref="W2:W3"/>
    <mergeCell ref="A23:A24"/>
    <mergeCell ref="A1:V1"/>
    <mergeCell ref="S2:V2"/>
    <mergeCell ref="G2:J2"/>
    <mergeCell ref="K2:N2"/>
    <mergeCell ref="B2:B3"/>
    <mergeCell ref="O2:R2"/>
    <mergeCell ref="C2:F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4"/>
    <col min="2" max="2" width="42" style="64" customWidth="1"/>
    <col min="3" max="3" width="12.28515625" style="64" bestFit="1" customWidth="1"/>
    <col min="4" max="4" width="9.28515625" style="64" bestFit="1" customWidth="1"/>
    <col min="5" max="6" width="12.28515625" style="64" bestFit="1" customWidth="1"/>
    <col min="7" max="7" width="9.28515625" style="64" bestFit="1" customWidth="1"/>
    <col min="8" max="9" width="12.28515625" style="64" bestFit="1" customWidth="1"/>
    <col min="10" max="10" width="9.28515625" style="64" bestFit="1" customWidth="1"/>
    <col min="11" max="11" width="12.28515625" style="64" bestFit="1" customWidth="1"/>
    <col min="12" max="17" width="9.28515625" style="64" bestFit="1" customWidth="1"/>
    <col min="18" max="18" width="37.140625" style="64" customWidth="1"/>
    <col min="19" max="16384" width="9.140625" style="64"/>
  </cols>
  <sheetData>
    <row r="2" spans="1:18" ht="38.25" x14ac:dyDescent="0.2">
      <c r="A2" s="60" t="s">
        <v>31</v>
      </c>
      <c r="B2" s="61" t="s">
        <v>93</v>
      </c>
      <c r="C2" s="62">
        <f>E2+D2</f>
        <v>45172617</v>
      </c>
      <c r="D2" s="62">
        <f>SUM(D3:D12)</f>
        <v>0</v>
      </c>
      <c r="E2" s="62">
        <f>SUM(E3:E14)</f>
        <v>45172617</v>
      </c>
      <c r="F2" s="62">
        <f>H2+G2</f>
        <v>42399251</v>
      </c>
      <c r="G2" s="62">
        <f>SUM(G3:G12)</f>
        <v>0</v>
      </c>
      <c r="H2" s="62">
        <f>SUM(H3:H14)</f>
        <v>42399251</v>
      </c>
      <c r="I2" s="62">
        <f>K2+J2</f>
        <v>22681235.099999998</v>
      </c>
      <c r="J2" s="62">
        <f>SUM(J3:J12)</f>
        <v>0</v>
      </c>
      <c r="K2" s="62">
        <f>SUM(K3:K14)</f>
        <v>22681235.099999998</v>
      </c>
      <c r="L2" s="62">
        <f>I2/F2*100</f>
        <v>53.494423993480446</v>
      </c>
      <c r="M2" s="62">
        <v>0</v>
      </c>
      <c r="N2" s="62">
        <f t="shared" ref="N2" si="0">K2/H2*100</f>
        <v>53.494423993480446</v>
      </c>
      <c r="O2" s="62">
        <f t="shared" ref="O2:O11" si="1">I2/C2*100</f>
        <v>50.210141909644058</v>
      </c>
      <c r="P2" s="62">
        <v>0</v>
      </c>
      <c r="Q2" s="62">
        <f t="shared" ref="Q2:Q11" si="2">K2/E2*100</f>
        <v>50.210141909644058</v>
      </c>
      <c r="R2" s="63"/>
    </row>
    <row r="3" spans="1:18" ht="119.25" customHeight="1" x14ac:dyDescent="0.2">
      <c r="A3" s="65" t="s">
        <v>32</v>
      </c>
      <c r="B3" s="66" t="s">
        <v>94</v>
      </c>
      <c r="C3" s="67">
        <f>D3+E3</f>
        <v>4890000</v>
      </c>
      <c r="D3" s="68">
        <v>0</v>
      </c>
      <c r="E3" s="68">
        <v>4890000</v>
      </c>
      <c r="F3" s="67">
        <f t="shared" ref="F3:F11" si="3">G3+H3</f>
        <v>4890000</v>
      </c>
      <c r="G3" s="68">
        <v>0</v>
      </c>
      <c r="H3" s="68">
        <v>4890000</v>
      </c>
      <c r="I3" s="67">
        <f>J3+K3</f>
        <v>0</v>
      </c>
      <c r="J3" s="68">
        <v>0</v>
      </c>
      <c r="K3" s="68">
        <v>0</v>
      </c>
      <c r="L3" s="67">
        <v>0</v>
      </c>
      <c r="M3" s="67">
        <v>0</v>
      </c>
      <c r="N3" s="67">
        <v>0</v>
      </c>
      <c r="O3" s="67">
        <f t="shared" si="1"/>
        <v>0</v>
      </c>
      <c r="P3" s="67">
        <v>0</v>
      </c>
      <c r="Q3" s="67">
        <f t="shared" si="2"/>
        <v>0</v>
      </c>
      <c r="R3" s="66" t="s">
        <v>95</v>
      </c>
    </row>
    <row r="4" spans="1:18" ht="77.25" customHeight="1" x14ac:dyDescent="0.2">
      <c r="A4" s="65" t="s">
        <v>33</v>
      </c>
      <c r="B4" s="66" t="s">
        <v>96</v>
      </c>
      <c r="C4" s="67">
        <f t="shared" ref="C4:C11" si="4">D4+E4</f>
        <v>2100000</v>
      </c>
      <c r="D4" s="68">
        <v>0</v>
      </c>
      <c r="E4" s="67">
        <v>2100000</v>
      </c>
      <c r="F4" s="67">
        <f t="shared" si="3"/>
        <v>2100000</v>
      </c>
      <c r="G4" s="68">
        <v>0</v>
      </c>
      <c r="H4" s="67">
        <v>2100000</v>
      </c>
      <c r="I4" s="67">
        <f t="shared" ref="I4:I11" si="5">J4+K4</f>
        <v>0</v>
      </c>
      <c r="J4" s="68">
        <v>0</v>
      </c>
      <c r="K4" s="68">
        <v>0</v>
      </c>
      <c r="L4" s="67">
        <f t="shared" ref="L4:L8" si="6">I4/F4*100</f>
        <v>0</v>
      </c>
      <c r="M4" s="67">
        <v>0</v>
      </c>
      <c r="N4" s="67">
        <f t="shared" ref="N4:N8" si="7">K4/H4*100</f>
        <v>0</v>
      </c>
      <c r="O4" s="67">
        <f t="shared" si="1"/>
        <v>0</v>
      </c>
      <c r="P4" s="67">
        <v>0</v>
      </c>
      <c r="Q4" s="67">
        <f t="shared" si="2"/>
        <v>0</v>
      </c>
      <c r="R4" s="66" t="s">
        <v>97</v>
      </c>
    </row>
    <row r="5" spans="1:18" ht="102.75" customHeight="1" x14ac:dyDescent="0.2">
      <c r="A5" s="65" t="s">
        <v>98</v>
      </c>
      <c r="B5" s="66" t="s">
        <v>99</v>
      </c>
      <c r="C5" s="67">
        <f>D5+E5</f>
        <v>2773366</v>
      </c>
      <c r="D5" s="68">
        <v>0</v>
      </c>
      <c r="E5" s="67">
        <v>2773366</v>
      </c>
      <c r="F5" s="67">
        <f t="shared" si="3"/>
        <v>0</v>
      </c>
      <c r="G5" s="68">
        <v>0</v>
      </c>
      <c r="H5" s="68">
        <v>0</v>
      </c>
      <c r="I5" s="67">
        <f t="shared" si="5"/>
        <v>0</v>
      </c>
      <c r="J5" s="68">
        <v>0</v>
      </c>
      <c r="K5" s="68">
        <v>0</v>
      </c>
      <c r="L5" s="67">
        <v>0</v>
      </c>
      <c r="M5" s="67">
        <v>0</v>
      </c>
      <c r="N5" s="67">
        <v>0</v>
      </c>
      <c r="O5" s="67">
        <f t="shared" si="1"/>
        <v>0</v>
      </c>
      <c r="P5" s="67">
        <v>0</v>
      </c>
      <c r="Q5" s="67">
        <f t="shared" si="2"/>
        <v>0</v>
      </c>
      <c r="R5" s="66" t="s">
        <v>100</v>
      </c>
    </row>
    <row r="6" spans="1:18" ht="38.25" x14ac:dyDescent="0.2">
      <c r="A6" s="65" t="s">
        <v>101</v>
      </c>
      <c r="B6" s="66" t="s">
        <v>102</v>
      </c>
      <c r="C6" s="67">
        <f t="shared" si="4"/>
        <v>35072</v>
      </c>
      <c r="D6" s="68">
        <v>0</v>
      </c>
      <c r="E6" s="67">
        <v>35072</v>
      </c>
      <c r="F6" s="67">
        <f t="shared" si="3"/>
        <v>35072</v>
      </c>
      <c r="G6" s="68">
        <v>0</v>
      </c>
      <c r="H6" s="67">
        <v>35072</v>
      </c>
      <c r="I6" s="67">
        <f t="shared" si="5"/>
        <v>35071.96</v>
      </c>
      <c r="J6" s="68">
        <v>0</v>
      </c>
      <c r="K6" s="68">
        <v>35071.96</v>
      </c>
      <c r="L6" s="67">
        <f t="shared" si="6"/>
        <v>99.999885948905103</v>
      </c>
      <c r="M6" s="67">
        <v>0</v>
      </c>
      <c r="N6" s="67">
        <f t="shared" si="7"/>
        <v>99.999885948905103</v>
      </c>
      <c r="O6" s="67">
        <f t="shared" si="1"/>
        <v>99.999885948905103</v>
      </c>
      <c r="P6" s="67">
        <v>0</v>
      </c>
      <c r="Q6" s="67">
        <f t="shared" si="2"/>
        <v>99.999885948905103</v>
      </c>
      <c r="R6" s="66" t="s">
        <v>103</v>
      </c>
    </row>
    <row r="7" spans="1:18" ht="129" customHeight="1" x14ac:dyDescent="0.2">
      <c r="A7" s="65" t="s">
        <v>104</v>
      </c>
      <c r="B7" s="66" t="s">
        <v>105</v>
      </c>
      <c r="C7" s="67">
        <f t="shared" si="4"/>
        <v>3678933</v>
      </c>
      <c r="D7" s="68">
        <v>0</v>
      </c>
      <c r="E7" s="67">
        <v>3678933</v>
      </c>
      <c r="F7" s="67">
        <f t="shared" si="3"/>
        <v>3678933</v>
      </c>
      <c r="G7" s="68">
        <v>0</v>
      </c>
      <c r="H7" s="67">
        <v>3678933</v>
      </c>
      <c r="I7" s="67">
        <v>0</v>
      </c>
      <c r="J7" s="68">
        <v>0</v>
      </c>
      <c r="K7" s="68">
        <v>0</v>
      </c>
      <c r="L7" s="67">
        <f t="shared" si="6"/>
        <v>0</v>
      </c>
      <c r="M7" s="67">
        <v>0</v>
      </c>
      <c r="N7" s="67">
        <f t="shared" si="7"/>
        <v>0</v>
      </c>
      <c r="O7" s="67">
        <f t="shared" si="1"/>
        <v>0</v>
      </c>
      <c r="P7" s="67">
        <v>0</v>
      </c>
      <c r="Q7" s="67">
        <f t="shared" si="2"/>
        <v>0</v>
      </c>
      <c r="R7" s="66" t="s">
        <v>106</v>
      </c>
    </row>
    <row r="8" spans="1:18" ht="38.25" x14ac:dyDescent="0.2">
      <c r="A8" s="65" t="s">
        <v>107</v>
      </c>
      <c r="B8" s="66" t="s">
        <v>108</v>
      </c>
      <c r="C8" s="67">
        <f t="shared" si="4"/>
        <v>42432</v>
      </c>
      <c r="D8" s="68">
        <v>0</v>
      </c>
      <c r="E8" s="67">
        <v>42432</v>
      </c>
      <c r="F8" s="67">
        <f t="shared" si="3"/>
        <v>42432</v>
      </c>
      <c r="G8" s="68">
        <v>0</v>
      </c>
      <c r="H8" s="67">
        <v>42432</v>
      </c>
      <c r="I8" s="67">
        <f t="shared" ref="I8" si="8">J8+K8</f>
        <v>42431.62</v>
      </c>
      <c r="J8" s="68">
        <v>0</v>
      </c>
      <c r="K8" s="68">
        <v>42431.62</v>
      </c>
      <c r="L8" s="67">
        <f t="shared" si="6"/>
        <v>99.9991044494721</v>
      </c>
      <c r="M8" s="67">
        <v>0</v>
      </c>
      <c r="N8" s="67">
        <f t="shared" si="7"/>
        <v>99.9991044494721</v>
      </c>
      <c r="O8" s="67">
        <f t="shared" si="1"/>
        <v>99.9991044494721</v>
      </c>
      <c r="P8" s="67">
        <v>0</v>
      </c>
      <c r="Q8" s="67">
        <f t="shared" si="2"/>
        <v>99.9991044494721</v>
      </c>
      <c r="R8" s="66" t="s">
        <v>109</v>
      </c>
    </row>
    <row r="9" spans="1:18" ht="108.75" customHeight="1" x14ac:dyDescent="0.2">
      <c r="A9" s="65" t="s">
        <v>110</v>
      </c>
      <c r="B9" s="66" t="s">
        <v>111</v>
      </c>
      <c r="C9" s="67">
        <f>D9+E9</f>
        <v>480000</v>
      </c>
      <c r="D9" s="68">
        <v>0</v>
      </c>
      <c r="E9" s="67">
        <v>480000</v>
      </c>
      <c r="F9" s="67">
        <f t="shared" si="3"/>
        <v>480000</v>
      </c>
      <c r="G9" s="68">
        <v>0</v>
      </c>
      <c r="H9" s="67">
        <v>480000</v>
      </c>
      <c r="I9" s="67">
        <f t="shared" si="5"/>
        <v>0</v>
      </c>
      <c r="J9" s="68">
        <v>0</v>
      </c>
      <c r="K9" s="68">
        <v>0</v>
      </c>
      <c r="L9" s="67">
        <v>0</v>
      </c>
      <c r="M9" s="67">
        <v>0</v>
      </c>
      <c r="N9" s="67">
        <v>0</v>
      </c>
      <c r="O9" s="67">
        <f t="shared" si="1"/>
        <v>0</v>
      </c>
      <c r="P9" s="67">
        <v>0</v>
      </c>
      <c r="Q9" s="67">
        <f t="shared" si="2"/>
        <v>0</v>
      </c>
      <c r="R9" s="66" t="s">
        <v>112</v>
      </c>
    </row>
    <row r="10" spans="1:18" ht="120.75" customHeight="1" x14ac:dyDescent="0.2">
      <c r="A10" s="65" t="s">
        <v>113</v>
      </c>
      <c r="B10" s="66" t="s">
        <v>114</v>
      </c>
      <c r="C10" s="67">
        <f>D10+E10</f>
        <v>535000</v>
      </c>
      <c r="D10" s="69">
        <v>0</v>
      </c>
      <c r="E10" s="68">
        <v>535000</v>
      </c>
      <c r="F10" s="67">
        <f t="shared" si="3"/>
        <v>535000</v>
      </c>
      <c r="G10" s="68">
        <v>0</v>
      </c>
      <c r="H10" s="68">
        <v>535000</v>
      </c>
      <c r="I10" s="67">
        <f t="shared" si="5"/>
        <v>0</v>
      </c>
      <c r="J10" s="68">
        <v>0</v>
      </c>
      <c r="K10" s="68">
        <v>0</v>
      </c>
      <c r="L10" s="67">
        <v>0</v>
      </c>
      <c r="M10" s="67">
        <v>0</v>
      </c>
      <c r="N10" s="67">
        <v>0</v>
      </c>
      <c r="O10" s="67">
        <f t="shared" si="1"/>
        <v>0</v>
      </c>
      <c r="P10" s="67">
        <v>0</v>
      </c>
      <c r="Q10" s="67">
        <f t="shared" si="2"/>
        <v>0</v>
      </c>
      <c r="R10" s="66" t="s">
        <v>115</v>
      </c>
    </row>
    <row r="11" spans="1:18" ht="94.5" customHeight="1" x14ac:dyDescent="0.2">
      <c r="A11" s="65" t="s">
        <v>116</v>
      </c>
      <c r="B11" s="66" t="s">
        <v>117</v>
      </c>
      <c r="C11" s="67">
        <f t="shared" si="4"/>
        <v>30637814</v>
      </c>
      <c r="D11" s="69">
        <v>0</v>
      </c>
      <c r="E11" s="68">
        <v>30637814</v>
      </c>
      <c r="F11" s="67">
        <f t="shared" si="3"/>
        <v>30637814</v>
      </c>
      <c r="G11" s="68">
        <v>0</v>
      </c>
      <c r="H11" s="68">
        <v>30637814</v>
      </c>
      <c r="I11" s="67">
        <f t="shared" si="5"/>
        <v>22603731.52</v>
      </c>
      <c r="J11" s="68">
        <v>0</v>
      </c>
      <c r="K11" s="68">
        <v>22603731.52</v>
      </c>
      <c r="L11" s="67">
        <f t="shared" ref="L11" si="9">I11/F11*100</f>
        <v>73.77723332350017</v>
      </c>
      <c r="M11" s="67">
        <v>0</v>
      </c>
      <c r="N11" s="67">
        <f t="shared" ref="N11" si="10">K11/H11*100</f>
        <v>73.77723332350017</v>
      </c>
      <c r="O11" s="67">
        <f t="shared" si="1"/>
        <v>73.77723332350017</v>
      </c>
      <c r="P11" s="67">
        <v>0</v>
      </c>
      <c r="Q11" s="67">
        <f t="shared" si="2"/>
        <v>73.77723332350017</v>
      </c>
      <c r="R11" s="70" t="s">
        <v>118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5" t="s">
        <v>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2.25" customHeight="1" x14ac:dyDescent="0.25">
      <c r="A2" s="97" t="s">
        <v>0</v>
      </c>
      <c r="B2" s="5" t="s">
        <v>1</v>
      </c>
      <c r="C2" s="98" t="s">
        <v>17</v>
      </c>
      <c r="D2" s="99" t="s">
        <v>42</v>
      </c>
      <c r="E2" s="99"/>
      <c r="F2" s="99"/>
      <c r="G2" s="100" t="s">
        <v>50</v>
      </c>
      <c r="H2" s="100"/>
      <c r="I2" s="100"/>
      <c r="J2" s="101" t="s">
        <v>48</v>
      </c>
      <c r="K2" s="102"/>
      <c r="L2" s="103"/>
      <c r="M2" s="104" t="s">
        <v>43</v>
      </c>
      <c r="N2" s="104" t="s">
        <v>44</v>
      </c>
    </row>
    <row r="3" spans="1:14" ht="25.5" x14ac:dyDescent="0.25">
      <c r="A3" s="97"/>
      <c r="B3" s="6" t="s">
        <v>2</v>
      </c>
      <c r="C3" s="98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5"/>
      <c r="N3" s="105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4" t="s">
        <v>46</v>
      </c>
      <c r="C5" s="94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47</v>
      </c>
      <c r="C7" s="14" t="s">
        <v>49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3" t="s">
        <v>0</v>
      </c>
      <c r="B1" s="34" t="s">
        <v>1</v>
      </c>
      <c r="C1" s="114" t="s">
        <v>17</v>
      </c>
      <c r="D1" s="115" t="s">
        <v>71</v>
      </c>
      <c r="E1" s="115"/>
      <c r="F1" s="115"/>
      <c r="G1" s="115"/>
      <c r="H1" s="115" t="s">
        <v>72</v>
      </c>
      <c r="I1" s="115"/>
      <c r="J1" s="115"/>
      <c r="K1" s="115"/>
      <c r="L1" s="116" t="s">
        <v>82</v>
      </c>
      <c r="M1" s="117"/>
      <c r="N1" s="117"/>
      <c r="O1" s="118"/>
      <c r="P1" s="110" t="s">
        <v>73</v>
      </c>
      <c r="Q1" s="110"/>
      <c r="R1" s="110"/>
      <c r="S1" s="110"/>
      <c r="T1" s="110" t="s">
        <v>74</v>
      </c>
      <c r="U1" s="111"/>
      <c r="V1" s="111"/>
      <c r="W1" s="111"/>
    </row>
    <row r="2" spans="1:23" ht="22.5" x14ac:dyDescent="0.25">
      <c r="A2" s="113"/>
      <c r="B2" s="34" t="s">
        <v>2</v>
      </c>
      <c r="C2" s="114"/>
      <c r="D2" s="35" t="s">
        <v>24</v>
      </c>
      <c r="E2" s="35" t="s">
        <v>25</v>
      </c>
      <c r="F2" s="35" t="s">
        <v>51</v>
      </c>
      <c r="G2" s="35" t="s">
        <v>26</v>
      </c>
      <c r="H2" s="35" t="s">
        <v>24</v>
      </c>
      <c r="I2" s="35" t="s">
        <v>25</v>
      </c>
      <c r="J2" s="35" t="s">
        <v>51</v>
      </c>
      <c r="K2" s="35" t="s">
        <v>26</v>
      </c>
      <c r="L2" s="35" t="s">
        <v>24</v>
      </c>
      <c r="M2" s="35" t="s">
        <v>25</v>
      </c>
      <c r="N2" s="35" t="s">
        <v>51</v>
      </c>
      <c r="O2" s="35" t="s">
        <v>26</v>
      </c>
      <c r="P2" s="35" t="s">
        <v>24</v>
      </c>
      <c r="Q2" s="35" t="s">
        <v>25</v>
      </c>
      <c r="R2" s="35" t="s">
        <v>51</v>
      </c>
      <c r="S2" s="35" t="s">
        <v>26</v>
      </c>
      <c r="T2" s="35" t="s">
        <v>24</v>
      </c>
      <c r="U2" s="36" t="s">
        <v>25</v>
      </c>
      <c r="V2" s="35" t="s">
        <v>51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41</v>
      </c>
      <c r="I3" s="32" t="s">
        <v>34</v>
      </c>
      <c r="J3" s="32" t="s">
        <v>35</v>
      </c>
      <c r="K3" s="32" t="s">
        <v>36</v>
      </c>
      <c r="L3" s="32" t="s">
        <v>37</v>
      </c>
      <c r="M3" s="32" t="s">
        <v>38</v>
      </c>
      <c r="N3" s="32" t="s">
        <v>39</v>
      </c>
      <c r="O3" s="32" t="s">
        <v>40</v>
      </c>
      <c r="P3" s="32" t="s">
        <v>16</v>
      </c>
      <c r="Q3" s="32" t="s">
        <v>34</v>
      </c>
      <c r="R3" s="32" t="s">
        <v>70</v>
      </c>
      <c r="S3" s="32" t="s">
        <v>35</v>
      </c>
      <c r="T3" s="32" t="s">
        <v>36</v>
      </c>
      <c r="U3" s="32" t="s">
        <v>75</v>
      </c>
      <c r="V3" s="32" t="s">
        <v>62</v>
      </c>
      <c r="W3" s="32" t="s">
        <v>69</v>
      </c>
    </row>
    <row r="4" spans="1:23" x14ac:dyDescent="0.25">
      <c r="A4" s="112" t="s">
        <v>27</v>
      </c>
      <c r="B4" s="112"/>
      <c r="C4" s="112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94" t="s">
        <v>8</v>
      </c>
      <c r="C5" s="94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60</v>
      </c>
      <c r="C6" s="5" t="s">
        <v>67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94" t="s">
        <v>76</v>
      </c>
      <c r="C7" s="94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77</v>
      </c>
      <c r="C8" s="5" t="s">
        <v>67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78</v>
      </c>
      <c r="C9" s="5" t="s">
        <v>67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79</v>
      </c>
      <c r="B11" s="42" t="s">
        <v>80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94" t="s">
        <v>10</v>
      </c>
      <c r="C12" s="94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5" t="s">
        <v>67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106" t="s">
        <v>11</v>
      </c>
      <c r="C14" s="107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104" t="s">
        <v>19</v>
      </c>
      <c r="B15" s="42" t="s">
        <v>81</v>
      </c>
      <c r="C15" s="5" t="s">
        <v>67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108"/>
      <c r="B16" s="42" t="s">
        <v>63</v>
      </c>
      <c r="C16" s="5" t="s">
        <v>67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108"/>
      <c r="B17" s="42" t="s">
        <v>64</v>
      </c>
      <c r="C17" s="5" t="s">
        <v>67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109"/>
      <c r="B18" s="42" t="s">
        <v>65</v>
      </c>
      <c r="C18" s="5" t="s">
        <v>67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2019-12-04T10:09:58Z</cp:lastPrinted>
  <dcterms:created xsi:type="dcterms:W3CDTF">2012-05-22T08:33:39Z</dcterms:created>
  <dcterms:modified xsi:type="dcterms:W3CDTF">2019-12-10T03:48:20Z</dcterms:modified>
</cp:coreProperties>
</file>