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2021 Исполнение бюджета\Отчёт 4 квартал 2021 года\на Думу\"/>
    </mc:Choice>
  </mc:AlternateContent>
  <bookViews>
    <workbookView xWindow="0" yWindow="0" windowWidth="28800" windowHeight="12435"/>
  </bookViews>
  <sheets>
    <sheet name="ДЧБ" sheetId="1" r:id="rId1"/>
  </sheets>
  <definedNames>
    <definedName name="LAST_CELL" localSheetId="0">ДЧБ!#REF!</definedName>
    <definedName name="_xlnm.Print_Titles" localSheetId="0">ДЧБ!$5:$5</definedName>
  </definedNames>
  <calcPr calcId="152511" iterateDelta="1E-4"/>
</workbook>
</file>

<file path=xl/calcChain.xml><?xml version="1.0" encoding="utf-8"?>
<calcChain xmlns="http://schemas.openxmlformats.org/spreadsheetml/2006/main">
  <c r="D10" i="1" l="1"/>
  <c r="C10" i="1"/>
  <c r="E10" i="1"/>
  <c r="G37" i="1" l="1"/>
  <c r="G34" i="1" l="1"/>
  <c r="F34" i="1"/>
  <c r="F31" i="1" l="1"/>
  <c r="G36" i="1"/>
  <c r="G27" i="1"/>
  <c r="G17" i="1" l="1"/>
  <c r="F13" i="1"/>
  <c r="G12" i="1"/>
  <c r="G33" i="1" l="1"/>
  <c r="F33" i="1"/>
  <c r="D29" i="1" l="1"/>
  <c r="D28" i="1" s="1"/>
  <c r="D15" i="1"/>
  <c r="E15" i="1"/>
  <c r="F30" i="1"/>
  <c r="C15" i="1"/>
  <c r="F14" i="1"/>
  <c r="G13" i="1"/>
  <c r="G14" i="1"/>
  <c r="G32" i="1" l="1"/>
  <c r="F32" i="1"/>
  <c r="G24" i="1"/>
  <c r="F24" i="1"/>
  <c r="G25" i="1"/>
  <c r="G26" i="1"/>
  <c r="G31" i="1"/>
  <c r="C29" i="1"/>
  <c r="C28" i="1" s="1"/>
  <c r="G18" i="1"/>
  <c r="D21" i="1"/>
  <c r="G22" i="1"/>
  <c r="G19" i="1"/>
  <c r="G11" i="1"/>
  <c r="D7" i="1"/>
  <c r="G15" i="1"/>
  <c r="G10" i="1"/>
  <c r="G30" i="1"/>
  <c r="E29" i="1"/>
  <c r="E28" i="1" s="1"/>
  <c r="G23" i="1"/>
  <c r="E21" i="1"/>
  <c r="F19" i="1"/>
  <c r="E7" i="1"/>
  <c r="E6" i="1" s="1"/>
  <c r="F18" i="1"/>
  <c r="F8" i="1"/>
  <c r="G8" i="1"/>
  <c r="G9" i="1" l="1"/>
  <c r="F9" i="1"/>
  <c r="D6" i="1"/>
  <c r="D38" i="1" s="1"/>
  <c r="C21" i="1"/>
  <c r="F21" i="1" s="1"/>
  <c r="F29" i="1"/>
  <c r="G21" i="1"/>
  <c r="F28" i="1"/>
  <c r="G29" i="1"/>
  <c r="C7" i="1"/>
  <c r="G7" i="1" l="1"/>
  <c r="G28" i="1"/>
  <c r="G6" i="1"/>
  <c r="E38" i="1"/>
  <c r="F7" i="1"/>
  <c r="C6" i="1"/>
  <c r="C38" i="1" s="1"/>
  <c r="F38" i="1" l="1"/>
  <c r="G38" i="1"/>
  <c r="F6" i="1"/>
</calcChain>
</file>

<file path=xl/sharedStrings.xml><?xml version="1.0" encoding="utf-8"?>
<sst xmlns="http://schemas.openxmlformats.org/spreadsheetml/2006/main" count="116" uniqueCount="105">
  <si>
    <t>НАЛОГОВЫЕ И НЕНАЛОГОВЫЕ ДОХОДЫ</t>
  </si>
  <si>
    <t>Налог на доходы физических лиц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</si>
  <si>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</si>
  <si>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</si>
  <si>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</si>
  <si>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Земельный налог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</si>
  <si>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</si>
  <si>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</si>
  <si>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</si>
  <si>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</si>
  <si>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</si>
  <si>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</si>
  <si>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Код бюджетной классификации</t>
  </si>
  <si>
    <t xml:space="preserve">Наименование </t>
  </si>
  <si>
    <t>НАЛОГОВЫЕ ДОХОДЫ</t>
  </si>
  <si>
    <t>000 1 00 00000 00 0000 000</t>
  </si>
  <si>
    <t>000 1 01 02000 01 0000 110</t>
  </si>
  <si>
    <t>000 1 03 00000 00 0000 000</t>
  </si>
  <si>
    <t>Налоги на товары (работы, услуги), реализуемые на территории Российской Федерации</t>
  </si>
  <si>
    <t>Налоги на совокупный доход</t>
  </si>
  <si>
    <t>000 1 05 00000 00 0000 000</t>
  </si>
  <si>
    <t>000 1 05 01000 00 0000 110</t>
  </si>
  <si>
    <t>Налоги на имущество</t>
  </si>
  <si>
    <t>000 1 06 00000 00 0000 000</t>
  </si>
  <si>
    <t>000 1 06 06000 00 0000 110</t>
  </si>
  <si>
    <t>Государственная пошлина</t>
  </si>
  <si>
    <t>000 1 08 00000 00 0000 000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</si>
  <si>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</si>
  <si>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</si>
  <si>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</si>
  <si>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</si>
  <si>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000 1 12 00000 00 0000 000</t>
  </si>
  <si>
    <t>000 1 13 00000 00 0000 000</t>
  </si>
  <si>
    <t>Доходы от оказания платных услуг (работ) и компенсации затрат государства</t>
  </si>
  <si>
    <t>000 1 14 00000 00 0000 000</t>
  </si>
  <si>
    <t>Доходы от продажи материальных и нематериальных активов</t>
  </si>
  <si>
    <t>Штрафы, санкции, возмещение ущерба</t>
  </si>
  <si>
    <t>000 1 16 00000 00 0000 000</t>
  </si>
  <si>
    <t>000 1 17 00000 00 0000 000</t>
  </si>
  <si>
    <t>000 2 00 00000 00 0000 000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</si>
  <si>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</si>
  <si>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</si>
  <si>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ИТОГО ДОХОДОВ</t>
  </si>
  <si>
    <t>Транспортный налог</t>
  </si>
  <si>
    <t>000 1 06 04000 02 0000 110</t>
  </si>
  <si>
    <t>000 2 02 10000 00 0000 150</t>
  </si>
  <si>
    <t>000 2 02 20000 00 0000 150</t>
  </si>
  <si>
    <t>000 2 02 30000 00 0000 150</t>
  </si>
  <si>
    <t>000 2 02 40000 00 0000 150</t>
  </si>
  <si>
    <t xml:space="preserve">Уточненный план на 2021 год </t>
  </si>
  <si>
    <t>Сведения о фактических поступлениях доходов по видам доходов города Нефтеюганска в сравнении с первоначально утвержденными решениями о бюджете значениями и с уточненными значениями с учетом внесенных изменений за 2021 год</t>
  </si>
  <si>
    <t xml:space="preserve">000 1 09 00000 00 0000 000
</t>
  </si>
  <si>
    <t xml:space="preserve">Задолженность и перерасчеты по отмененным налогам, сборам и иным обязательным платежам </t>
  </si>
  <si>
    <t>Причины отклонений фактического поступления от первоначально утверждённых плановых назначений (менее чем 95% и более чем 105% к плану года)</t>
  </si>
  <si>
    <t>Причины отклонения фактического поступления от уточненых плановых назначений (менее чем 95% и более чем 105% к плану года)</t>
  </si>
  <si>
    <t>Первоначальный  утвержденный план                            на 2021 год (Решение Думы города от  21.12.2020                  №880-VI</t>
  </si>
  <si>
    <t>Исполнение                за 2021 год</t>
  </si>
  <si>
    <t>% исполнения к первоначально утвержденному плану</t>
  </si>
  <si>
    <t>% исполнения к уточненному плану года</t>
  </si>
  <si>
    <t>182 1 05 02000 02 0000 110</t>
  </si>
  <si>
    <t>182 1 05 03000 01 0000 110</t>
  </si>
  <si>
    <t>182 1 05 04000 02 0000 110</t>
  </si>
  <si>
    <t>Налог, взимаемый в связи с применением патентной системы налогообложения</t>
  </si>
  <si>
    <t>000 1 06 01000 00 0000 110</t>
  </si>
  <si>
    <t>Налог на имущество физических лиц</t>
  </si>
  <si>
    <t>Перевыполнение плановых назначений обусловлено  незапланированными (главными администраторами доходов бюджета, являющимися органами государственной власти и территориальными органами Федеральных органов исполнительной власти) поступлениями доходов от денежных взысканий (штрафов), поступающих в счет погашения задолженности, образовавшейся до 1 января 2020 года, подлежащих зачислению в бюджет города по нормативам, действовавшим в 2019 году ( в связи с изменением с 2020 года  принципа зачисления штрафов в бюджеты бюджетной системы РФ) .</t>
  </si>
  <si>
    <t>000 2 04 0000 00 0000 000</t>
  </si>
  <si>
    <t xml:space="preserve">Прочие безвозмездные поступления от негосударственных организаций </t>
  </si>
  <si>
    <t>000 2 07 00000 00 0000 000</t>
  </si>
  <si>
    <t xml:space="preserve">Прочие безвозмездные поступления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</si>
  <si>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</si>
  <si>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</si>
  <si>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</si>
  <si>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</si>
  <si>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Возврат денежных средств по земельному налогу (по обязательствам, возникшим до 1 января 2006 года).</t>
  </si>
  <si>
    <t xml:space="preserve">Перевыполнение плановых назначений связано с изменениями законодательства. По письменным заявлениям лиц, обязанных вносить плату за негативное воздействие на окружающую среду Управлением Росприроднадзора по Ханты-Мансийскому автономному округу – Югре осуществлялась работа по уточнению, и зачету ранее уплаченных сумм в бюджет города Нефтеюганска. </t>
  </si>
  <si>
    <t>Перевыполнение плановых назначений связано с проведением мероприятий по снижению задолженности (возврат дебиторской задолженности прошлых лет).</t>
  </si>
  <si>
    <t>Перевыполнение плановых назначений в связи с оплатой в полном объеме  по некоторым договорам купли-продажи и мены.</t>
  </si>
  <si>
    <t>Поступление по заключенному договору пожертвования с ООО "РН-Юганскнефтегазом" в конце декабря 2021 года.</t>
  </si>
  <si>
    <t>в 1,4 раза</t>
  </si>
  <si>
    <t>в 1,3 раза</t>
  </si>
  <si>
    <t>в 1,5 раза</t>
  </si>
  <si>
    <t>в 4,5 раза</t>
  </si>
  <si>
    <t>в 3,4 раза</t>
  </si>
  <si>
    <t>в 3,6 раза</t>
  </si>
  <si>
    <t>Отклонение обусловлено, в основном, фактическим возвратом в бюджет города организациями остатков субсидий прошлых лет.</t>
  </si>
  <si>
    <t>Отклонение обусловлено необходимостью уточнения плановых назначений на основании уведомлений Департамента финансов ХМАО-Югры.</t>
  </si>
  <si>
    <t>Перевыполнение плановых назначений связано с переходом налогоплательщиков на данную систему налогообложения.</t>
  </si>
  <si>
    <t>Перевыполнение плановых назначений связано с  погашением задолженности прошлых лет.</t>
  </si>
  <si>
    <t>В связи с увеличением количества дел рассматриваемых в суде.</t>
  </si>
  <si>
    <t>Возврат в бюджет автономного округа остатков межбюджетных трансфертов, не использованных на 01.01.2021  года осуществлен в соответствии с п. 9 ст. 6 Закона ХМАО-Югры от 26.11.2020 № 106-оз "О бюджете Ханты-Мансийского автономного округа - Югры на 2021 год и на плановый период 2022 и 2023 годов".</t>
  </si>
  <si>
    <t>Перевыполнение плановых назначений обусловлено заключением новых договоров купли-продажи и мены, по некоторым из них была произведена оплата в полном объеме. Продажа земельных участков, по заявлению арендаторов на выкуп земельных участков.</t>
  </si>
  <si>
    <t>Перевыполнение плановых назначений в связи с поступлением невыясненных платежей и поступлений денежных средств по договорам на размещение несанкционированных торговых объектов на территории г.Нефтеюганска.</t>
  </si>
  <si>
    <t>Поступление денежных средств от задолженности прошлых лет по единому налогу на вмененный доход для отдельных видов деятельности.</t>
  </si>
  <si>
    <t>в рублях</t>
  </si>
  <si>
    <t>Перевыполнение плановых назначений в связи с своевременной уплаты налога, погашение задолженности прошлых лет, включение объектов недвижимости в Перечень,соответствующих критериям подпунктов 1 и 2 пункта 1 статьи 378.2 Налогового кодекса Российской Федерации, находящихся на территории  муниципального образования.</t>
  </si>
  <si>
    <t xml:space="preserve">Перевыполнение плановых назначений в связи с своевременной уплаты налога, погашение задолженности прошлых лет, включение объектов недвижимости в Перечень,соответствующих критериям подпунктов 1 и 2 пункта 1 статьи 378.2 Налогового кодекса Российской Федерации, находящихся на территории  муниципального образования. </t>
  </si>
  <si>
    <t>Перевыполнение плановых назначений по данным главного администратора -Межрайонной ИФНС  России №7 по Ханты-Мансийскому  автономному округу – Югре обусловлено:
-  увеличением количества налогоплательщиков физических лиц;  
- поступлением сумм в счет уплаты задолженности за предыдущие периоды в большем объеме, чем планировалось.</t>
  </si>
  <si>
    <t>Перевыполнение плановых назначений связано с своевременной оплатой акцизов по подакцизным товарам (продукции).</t>
  </si>
  <si>
    <t>Снижение поступлений связано со сложившейся экономической ситуацией, в связи с распространением новой короновирусной инфекции COVID–19</t>
  </si>
  <si>
    <t>Перевыполнение плановых назначений обусловлено поступлением в виде авансовых платежей за 1 квартал 2022 года арендной платы за земельные участки.</t>
  </si>
  <si>
    <t xml:space="preserve">Перевыполнение плановых назначений обусловлено поступлением дебиторской задолженности прошлых лет и дополнительными заключенными договорами аренды. Поступлением платежей по исполнительным листам по договорам аренды муниципального имущества, а так же  произведена оплата выпадающих доходов согласно постановления Правительства ХМАО-Югры  от 23.03.2020 г № 88 "О предоставлении дополнительных мер поддержки субъектам малого  и среднего предпринимательства и отдельным категориям организаций и индивидуальных предпринимателей". </t>
  </si>
  <si>
    <t>Уточнение плановых показателей по платежам инициативного бюджетирования.</t>
  </si>
  <si>
    <t>Уточнение плановых показателей по платежам инициативного бюджетирования с                                   безвозмездных поступлений и уточнение платежей прошлых лет.</t>
  </si>
  <si>
    <t>Приложение 2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</si>
</sst>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name val="MS Sans Serif"/>
      <family val="2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6">
    <xf numFmtId="0" fontId="0" fillId="0" borderId="0"/>
    <xf numFmtId="0" fontId="1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4" applyNumberFormat="0" applyAlignment="0" applyProtection="0"/>
    <xf numFmtId="0" fontId="9" fillId="11" borderId="5" applyNumberFormat="0" applyAlignment="0" applyProtection="0"/>
    <xf numFmtId="0" fontId="10" fillId="11" borderId="4" applyNumberFormat="0" applyAlignment="0" applyProtection="0"/>
    <xf numFmtId="0" fontId="11" fillId="0" borderId="6" applyNumberFormat="0" applyFill="0" applyAlignment="0" applyProtection="0"/>
    <xf numFmtId="0" fontId="12" fillId="0" borderId="7" applyNumberFormat="0" applyFill="0" applyAlignment="0" applyProtection="0"/>
    <xf numFmtId="0" fontId="13" fillId="0" borderId="8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12" borderId="10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1" fillId="14" borderId="11" applyNumberFormat="0" applyFont="0" applyAlignment="0" applyProtection="0"/>
    <xf numFmtId="0" fontId="1" fillId="14" borderId="11" applyNumberFormat="0" applyFont="0" applyAlignment="0" applyProtection="0"/>
    <xf numFmtId="0" fontId="20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</cellStyleXfs>
  <cellXfs count="44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1" fontId="5" fillId="0" borderId="1" xfId="0" applyNumberFormat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0" xfId="0" applyFont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/>
    </xf>
    <xf numFmtId="0" fontId="0" fillId="0" borderId="3" xfId="0" applyFill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 applyProtection="1">
      <alignment horizontal="right" vertical="center"/>
    </xf>
    <xf numFmtId="1" fontId="23" fillId="0" borderId="0" xfId="0" applyNumberFormat="1" applyFont="1" applyFill="1" applyBorder="1" applyAlignment="1">
      <alignment vertical="center" wrapText="1"/>
    </xf>
    <xf numFmtId="0" fontId="2" fillId="0" borderId="0" xfId="0" applyFont="1" applyBorder="1" applyAlignment="1" applyProtection="1">
      <alignment vertical="center" wrapText="1"/>
    </xf>
    <xf numFmtId="1" fontId="23" fillId="0" borderId="0" xfId="0" applyNumberFormat="1" applyFont="1" applyFill="1" applyBorder="1" applyAlignment="1">
      <alignment horizontal="center" vertical="center" wrapText="1"/>
    </xf>
  </cellXfs>
  <cellStyles count="26">
    <cellStyle name="Акцент1 2" xfId="2"/>
    <cellStyle name="Акцент2 2" xfId="3"/>
    <cellStyle name="Акцент3 2" xfId="4"/>
    <cellStyle name="Акцент4 2" xfId="5"/>
    <cellStyle name="Акцент5 2" xfId="6"/>
    <cellStyle name="Акцент6 2" xfId="7"/>
    <cellStyle name="Ввод  2" xfId="8"/>
    <cellStyle name="Вывод 2" xfId="9"/>
    <cellStyle name="Вычисление 2" xfId="10"/>
    <cellStyle name="Заголовок 1 2" xfId="11"/>
    <cellStyle name="Заголовок 2 2" xfId="12"/>
    <cellStyle name="Заголовок 3 2" xfId="13"/>
    <cellStyle name="Заголовок 4 2" xfId="14"/>
    <cellStyle name="Итог 2" xfId="15"/>
    <cellStyle name="Контрольная ячейка 2" xfId="16"/>
    <cellStyle name="Название 2" xfId="17"/>
    <cellStyle name="Нейтральный 2" xfId="18"/>
    <cellStyle name="Обычный" xfId="0" builtinId="0"/>
    <cellStyle name="Обычный 2" xfId="1"/>
    <cellStyle name="Плохой 2" xfId="19"/>
    <cellStyle name="Пояснение 2" xfId="20"/>
    <cellStyle name="Примечание 2" xfId="22"/>
    <cellStyle name="Примечание 3" xfId="21"/>
    <cellStyle name="Связанная ячейка 2" xfId="23"/>
    <cellStyle name="Текст предупреждения 2" xfId="24"/>
    <cellStyle name="Хороший 2" xf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11657</xdr:colOff>
      <xdr:row>39</xdr:row>
      <xdr:rowOff>1457</xdr:rowOff>
    </xdr:from>
    <xdr:to>
      <xdr:col>4</xdr:col>
      <xdr:colOff>612868</xdr:colOff>
      <xdr:row>40</xdr:row>
      <xdr:rowOff>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11657" y="31713357"/>
          <a:ext cx="9478511" cy="163643"/>
          <a:chOff x="1" y="1"/>
          <a:chExt cx="1028" cy="18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strike="noStrike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L38"/>
  <sheetViews>
    <sheetView showGridLines="0" tabSelected="1" topLeftCell="A25" zoomScale="75" zoomScaleNormal="75" workbookViewId="0">
      <selection activeCell="I29" sqref="I29"/>
    </sheetView>
  </sheetViews>
  <sheetFormatPr defaultColWidth="9.140625" defaultRowHeight="12.75" customHeight="1" x14ac:dyDescent="0.2"/>
  <cols>
    <col min="1" max="1" width="29.42578125" style="19" customWidth="1"/>
    <col min="2" max="2" width="60.5703125" style="22" customWidth="1"/>
    <col min="3" max="3" width="21.140625" style="19" customWidth="1"/>
    <col min="4" max="4" width="21.85546875" style="19" customWidth="1"/>
    <col min="5" max="5" width="21.42578125" style="19" customWidth="1"/>
    <col min="6" max="6" width="15.42578125" style="11" customWidth="1"/>
    <col min="7" max="7" width="11.28515625" style="11" customWidth="1"/>
    <col min="8" max="8" width="51.28515625" style="31" customWidth="1"/>
    <col min="9" max="9" width="51.7109375" style="31" customWidth="1"/>
    <col min="10" max="11" width="9.140625" style="11" customWidth="1"/>
    <col min="12" max="16384" width="9.140625" style="11"/>
  </cols>
  <sheetData>
    <row r="1" spans="1:12" ht="15.75" x14ac:dyDescent="0.2">
      <c r="A1" s="9"/>
      <c r="B1" s="20"/>
      <c r="C1" s="9"/>
      <c r="D1" s="9"/>
      <c r="E1" s="9"/>
      <c r="F1" s="10"/>
      <c r="G1" s="10"/>
      <c r="H1" s="30"/>
      <c r="I1" s="9" t="s">
        <v>104</v>
      </c>
      <c r="J1" s="10"/>
      <c r="K1" s="10"/>
    </row>
    <row r="2" spans="1:12" ht="63.75" customHeight="1" x14ac:dyDescent="0.2">
      <c r="A2" s="43" t="s">
        <v>50</v>
      </c>
      <c r="B2" s="43"/>
      <c r="C2" s="43"/>
      <c r="D2" s="43"/>
      <c r="E2" s="43"/>
      <c r="F2" s="43"/>
      <c r="G2" s="43"/>
      <c r="H2" s="43"/>
      <c r="I2" s="43"/>
      <c r="J2" s="41"/>
      <c r="K2" s="41"/>
      <c r="L2" s="41"/>
    </row>
    <row r="3" spans="1:12" ht="12.75" customHeight="1" x14ac:dyDescent="0.2">
      <c r="A3" s="42"/>
      <c r="B3" s="42"/>
      <c r="C3" s="42"/>
      <c r="D3" s="42"/>
      <c r="E3" s="42"/>
      <c r="J3" s="12"/>
    </row>
    <row r="4" spans="1:12" ht="15.75" x14ac:dyDescent="0.2">
      <c r="A4" s="9"/>
      <c r="B4" s="20"/>
      <c r="C4" s="9"/>
      <c r="D4" s="9"/>
      <c r="E4" s="9"/>
      <c r="F4" s="10"/>
      <c r="G4" s="10"/>
      <c r="H4" s="30"/>
      <c r="I4" s="40" t="s">
        <v>94</v>
      </c>
      <c r="J4" s="10"/>
      <c r="K4" s="10"/>
    </row>
    <row r="5" spans="1:12" ht="117" customHeight="1" x14ac:dyDescent="0.2">
      <c r="A5" s="1" t="s">
        <v>12</v>
      </c>
      <c r="B5" s="5" t="s">
        <v>13</v>
      </c>
      <c r="C5" s="1" t="s">
        <v>55</v>
      </c>
      <c r="D5" s="1" t="s">
        <v>49</v>
      </c>
      <c r="E5" s="1" t="s">
        <v>56</v>
      </c>
      <c r="F5" s="1" t="s">
        <v>57</v>
      </c>
      <c r="G5" s="1" t="s">
        <v>58</v>
      </c>
      <c r="H5" s="1" t="s">
        <v>53</v>
      </c>
      <c r="I5" s="1" t="s">
        <v>54</v>
      </c>
      <c r="J5" s="12"/>
    </row>
    <row r="6" spans="1:12" ht="24" customHeight="1" x14ac:dyDescent="0.2">
      <c r="A6" s="2" t="s">
        <v>15</v>
      </c>
      <c r="B6" s="3" t="s">
        <v>0</v>
      </c>
      <c r="C6" s="16">
        <f>C7+C21</f>
        <v>3035329437</v>
      </c>
      <c r="D6" s="16">
        <f>D7+D21</f>
        <v>3563667284</v>
      </c>
      <c r="E6" s="24">
        <f>E7+E21</f>
        <v>3740080281.0799994</v>
      </c>
      <c r="F6" s="13">
        <f>E6/C6*100</f>
        <v>123.2182653879095</v>
      </c>
      <c r="G6" s="13">
        <f>E6/D6*100</f>
        <v>104.95032176185613</v>
      </c>
      <c r="H6" s="32"/>
      <c r="I6" s="32"/>
      <c r="J6" s="12"/>
    </row>
    <row r="7" spans="1:12" ht="15.75" x14ac:dyDescent="0.2">
      <c r="A7" s="2"/>
      <c r="B7" s="21" t="s">
        <v>14</v>
      </c>
      <c r="C7" s="16">
        <f>C8+C9+C10+C15+C19</f>
        <v>2628929400</v>
      </c>
      <c r="D7" s="16">
        <f>D8+D9+D10+D15+D19</f>
        <v>2813950700</v>
      </c>
      <c r="E7" s="24">
        <f>E8+E9+E10+E15+E19+E20</f>
        <v>2940684139.3299994</v>
      </c>
      <c r="F7" s="13">
        <f t="shared" ref="F7:F13" si="0">E7/C7*100</f>
        <v>111.85861968488007</v>
      </c>
      <c r="G7" s="13">
        <f t="shared" ref="G7:G12" si="1">E7/D7*100</f>
        <v>104.50375478610907</v>
      </c>
      <c r="H7" s="32"/>
      <c r="I7" s="32"/>
    </row>
    <row r="8" spans="1:12" ht="17.25" customHeight="1" x14ac:dyDescent="0.2">
      <c r="A8" s="4" t="s">
        <v>16</v>
      </c>
      <c r="B8" s="26" t="s">
        <v>1</v>
      </c>
      <c r="C8" s="14">
        <v>1973671000</v>
      </c>
      <c r="D8" s="14">
        <v>1985671000</v>
      </c>
      <c r="E8" s="18">
        <v>2062182429.6399999</v>
      </c>
      <c r="F8" s="15">
        <f t="shared" si="0"/>
        <v>104.48460911874369</v>
      </c>
      <c r="G8" s="15">
        <f t="shared" si="1"/>
        <v>103.85317757271974</v>
      </c>
      <c r="H8" s="39"/>
      <c r="I8" s="39"/>
    </row>
    <row r="9" spans="1:12" ht="59.25" customHeight="1" x14ac:dyDescent="0.2">
      <c r="A9" s="4" t="s">
        <v>17</v>
      </c>
      <c r="B9" s="27" t="s">
        <v>18</v>
      </c>
      <c r="C9" s="14">
        <v>8192400</v>
      </c>
      <c r="D9" s="14">
        <v>8192400</v>
      </c>
      <c r="E9" s="18">
        <v>9266818.25</v>
      </c>
      <c r="F9" s="15">
        <f t="shared" si="0"/>
        <v>113.11481678140716</v>
      </c>
      <c r="G9" s="15">
        <f t="shared" si="1"/>
        <v>113.11481678140716</v>
      </c>
      <c r="H9" s="35" t="s">
        <v>98</v>
      </c>
      <c r="I9" s="35" t="s">
        <v>98</v>
      </c>
    </row>
    <row r="10" spans="1:12" ht="15.75" x14ac:dyDescent="0.2">
      <c r="A10" s="4" t="s">
        <v>20</v>
      </c>
      <c r="B10" s="27" t="s">
        <v>19</v>
      </c>
      <c r="C10" s="18">
        <f t="shared" ref="C10:D10" si="2">C11+C12+C13+C14</f>
        <v>457740000</v>
      </c>
      <c r="D10" s="18">
        <f t="shared" si="2"/>
        <v>612884300</v>
      </c>
      <c r="E10" s="18">
        <f>E11+E12+E13+E14</f>
        <v>633540362.81000006</v>
      </c>
      <c r="F10" s="15" t="s">
        <v>79</v>
      </c>
      <c r="G10" s="15">
        <f t="shared" si="1"/>
        <v>103.37030379306502</v>
      </c>
      <c r="H10" s="33"/>
      <c r="I10" s="33"/>
    </row>
    <row r="11" spans="1:12" ht="54" customHeight="1" x14ac:dyDescent="0.2">
      <c r="A11" s="4" t="s">
        <v>21</v>
      </c>
      <c r="B11" s="26" t="s">
        <v>2</v>
      </c>
      <c r="C11" s="14">
        <v>430496400</v>
      </c>
      <c r="D11" s="14">
        <v>571487000</v>
      </c>
      <c r="E11" s="18">
        <v>585986380.48000002</v>
      </c>
      <c r="F11" s="15" t="s">
        <v>79</v>
      </c>
      <c r="G11" s="15">
        <f t="shared" si="1"/>
        <v>102.53713216223642</v>
      </c>
      <c r="H11" s="5" t="s">
        <v>87</v>
      </c>
      <c r="I11" s="5"/>
    </row>
    <row r="12" spans="1:12" ht="57" customHeight="1" x14ac:dyDescent="0.2">
      <c r="A12" s="4" t="s">
        <v>59</v>
      </c>
      <c r="B12" s="26" t="s">
        <v>3</v>
      </c>
      <c r="C12" s="14"/>
      <c r="D12" s="14">
        <v>17866000</v>
      </c>
      <c r="E12" s="18">
        <v>17751886.190000001</v>
      </c>
      <c r="F12" s="15"/>
      <c r="G12" s="15">
        <f t="shared" si="1"/>
        <v>99.361279469383192</v>
      </c>
      <c r="H12" s="5" t="s">
        <v>93</v>
      </c>
      <c r="I12" s="5"/>
    </row>
    <row r="13" spans="1:12" ht="69" customHeight="1" x14ac:dyDescent="0.2">
      <c r="A13" s="4" t="s">
        <v>60</v>
      </c>
      <c r="B13" s="26" t="s">
        <v>4</v>
      </c>
      <c r="C13" s="14">
        <v>1243600</v>
      </c>
      <c r="D13" s="14">
        <v>405300</v>
      </c>
      <c r="E13" s="18">
        <v>405283.1</v>
      </c>
      <c r="F13" s="15">
        <f t="shared" si="0"/>
        <v>32.589506272113219</v>
      </c>
      <c r="G13" s="15">
        <f t="shared" ref="G13" si="3">E13/D13*100</f>
        <v>99.995830249198121</v>
      </c>
      <c r="H13" s="5" t="s">
        <v>99</v>
      </c>
      <c r="I13" s="33"/>
    </row>
    <row r="14" spans="1:12" ht="44.25" customHeight="1" x14ac:dyDescent="0.2">
      <c r="A14" s="4" t="s">
        <v>61</v>
      </c>
      <c r="B14" s="26" t="s">
        <v>62</v>
      </c>
      <c r="C14" s="14">
        <v>26000000</v>
      </c>
      <c r="D14" s="14">
        <v>23126000</v>
      </c>
      <c r="E14" s="18">
        <v>29396813.039999999</v>
      </c>
      <c r="F14" s="15">
        <f t="shared" ref="F14:F21" si="4">E14/C14*100</f>
        <v>113.06466553846153</v>
      </c>
      <c r="G14" s="15">
        <f t="shared" ref="G14:G19" si="5">E14/D14*100</f>
        <v>127.11585678457146</v>
      </c>
      <c r="H14" s="5" t="s">
        <v>88</v>
      </c>
      <c r="I14" s="5" t="s">
        <v>88</v>
      </c>
    </row>
    <row r="15" spans="1:12" ht="15.75" customHeight="1" x14ac:dyDescent="0.2">
      <c r="A15" s="4" t="s">
        <v>23</v>
      </c>
      <c r="B15" s="29" t="s">
        <v>22</v>
      </c>
      <c r="C15" s="14">
        <f>C16+C18+C17</f>
        <v>167623900</v>
      </c>
      <c r="D15" s="14">
        <f>D16+D18+D17</f>
        <v>184764000</v>
      </c>
      <c r="E15" s="18">
        <f>E16+E18+E17</f>
        <v>211107973.25</v>
      </c>
      <c r="F15" s="15" t="s">
        <v>80</v>
      </c>
      <c r="G15" s="15">
        <f t="shared" si="5"/>
        <v>114.25817434673422</v>
      </c>
      <c r="H15" s="34"/>
      <c r="I15" s="34"/>
    </row>
    <row r="16" spans="1:12" ht="133.5" customHeight="1" x14ac:dyDescent="0.2">
      <c r="A16" s="4" t="s">
        <v>63</v>
      </c>
      <c r="B16" s="26" t="s">
        <v>64</v>
      </c>
      <c r="C16" s="14">
        <v>54000000</v>
      </c>
      <c r="D16" s="14">
        <v>60711000</v>
      </c>
      <c r="E16" s="18">
        <v>79459564.930000007</v>
      </c>
      <c r="F16" s="15" t="s">
        <v>81</v>
      </c>
      <c r="G16" s="15" t="s">
        <v>80</v>
      </c>
      <c r="H16" s="35" t="s">
        <v>96</v>
      </c>
      <c r="I16" s="35" t="s">
        <v>95</v>
      </c>
    </row>
    <row r="17" spans="1:9" ht="154.5" customHeight="1" x14ac:dyDescent="0.2">
      <c r="A17" s="4" t="s">
        <v>44</v>
      </c>
      <c r="B17" s="26" t="s">
        <v>43</v>
      </c>
      <c r="C17" s="14">
        <v>44943000</v>
      </c>
      <c r="D17" s="14">
        <v>54780000</v>
      </c>
      <c r="E17" s="18">
        <v>61063306</v>
      </c>
      <c r="F17" s="15" t="s">
        <v>79</v>
      </c>
      <c r="G17" s="15">
        <f t="shared" si="5"/>
        <v>111.47007301935012</v>
      </c>
      <c r="H17" s="35" t="s">
        <v>97</v>
      </c>
      <c r="I17" s="35" t="s">
        <v>97</v>
      </c>
    </row>
    <row r="18" spans="1:9" ht="15.75" customHeight="1" x14ac:dyDescent="0.2">
      <c r="A18" s="4" t="s">
        <v>24</v>
      </c>
      <c r="B18" s="26" t="s">
        <v>5</v>
      </c>
      <c r="C18" s="14">
        <v>68680900</v>
      </c>
      <c r="D18" s="14">
        <v>69273000</v>
      </c>
      <c r="E18" s="18">
        <v>70585102.320000008</v>
      </c>
      <c r="F18" s="15">
        <f t="shared" si="4"/>
        <v>102.77253547929629</v>
      </c>
      <c r="G18" s="15">
        <f t="shared" si="5"/>
        <v>101.89410350352952</v>
      </c>
      <c r="H18" s="36"/>
      <c r="I18" s="36"/>
    </row>
    <row r="19" spans="1:9" ht="36" customHeight="1" x14ac:dyDescent="0.2">
      <c r="A19" s="4" t="s">
        <v>26</v>
      </c>
      <c r="B19" s="5" t="s">
        <v>25</v>
      </c>
      <c r="C19" s="14">
        <v>21702100</v>
      </c>
      <c r="D19" s="14">
        <v>22439000</v>
      </c>
      <c r="E19" s="18">
        <v>24586564.219999999</v>
      </c>
      <c r="F19" s="15">
        <f t="shared" si="4"/>
        <v>113.29117560051792</v>
      </c>
      <c r="G19" s="15">
        <f t="shared" si="5"/>
        <v>109.5706770355185</v>
      </c>
      <c r="H19" s="5" t="s">
        <v>89</v>
      </c>
      <c r="I19" s="5" t="s">
        <v>89</v>
      </c>
    </row>
    <row r="20" spans="1:9" ht="49.5" customHeight="1" x14ac:dyDescent="0.2">
      <c r="A20" s="4" t="s">
        <v>51</v>
      </c>
      <c r="B20" s="26" t="s">
        <v>52</v>
      </c>
      <c r="C20" s="14"/>
      <c r="D20" s="14"/>
      <c r="E20" s="18">
        <v>-8.84</v>
      </c>
      <c r="F20" s="15"/>
      <c r="G20" s="15"/>
      <c r="H20" s="37"/>
      <c r="I20" s="5" t="s">
        <v>74</v>
      </c>
    </row>
    <row r="21" spans="1:9" s="17" customFormat="1" ht="15.75" x14ac:dyDescent="0.2">
      <c r="A21" s="2"/>
      <c r="B21" s="6" t="s">
        <v>27</v>
      </c>
      <c r="C21" s="16">
        <f>C22+C23+C24+C25+C26+C27</f>
        <v>406400037</v>
      </c>
      <c r="D21" s="16">
        <f>D22+D23+D24+D25+D26+D27</f>
        <v>749716584</v>
      </c>
      <c r="E21" s="24">
        <f>E22+E23+E24+E25+E26+E27</f>
        <v>799396141.75</v>
      </c>
      <c r="F21" s="13">
        <f t="shared" si="4"/>
        <v>196.7017886245911</v>
      </c>
      <c r="G21" s="13">
        <f t="shared" ref="G21:G25" si="6">E21/D21*100</f>
        <v>106.62644508741452</v>
      </c>
      <c r="H21" s="38"/>
      <c r="I21" s="38"/>
    </row>
    <row r="22" spans="1:9" ht="219" customHeight="1" x14ac:dyDescent="0.2">
      <c r="A22" s="4" t="s">
        <v>28</v>
      </c>
      <c r="B22" s="29" t="s">
        <v>29</v>
      </c>
      <c r="C22" s="14">
        <v>353990598</v>
      </c>
      <c r="D22" s="14">
        <v>463222470</v>
      </c>
      <c r="E22" s="18">
        <v>498626340.44</v>
      </c>
      <c r="F22" s="15" t="s">
        <v>79</v>
      </c>
      <c r="G22" s="23">
        <f t="shared" si="6"/>
        <v>107.64295187148412</v>
      </c>
      <c r="H22" s="5" t="s">
        <v>101</v>
      </c>
      <c r="I22" s="5" t="s">
        <v>100</v>
      </c>
    </row>
    <row r="23" spans="1:9" ht="153" customHeight="1" x14ac:dyDescent="0.2">
      <c r="A23" s="4" t="s">
        <v>31</v>
      </c>
      <c r="B23" s="29" t="s">
        <v>30</v>
      </c>
      <c r="C23" s="14">
        <v>4835649</v>
      </c>
      <c r="D23" s="14">
        <v>22022000</v>
      </c>
      <c r="E23" s="18">
        <v>22214869.300000004</v>
      </c>
      <c r="F23" s="15" t="s">
        <v>82</v>
      </c>
      <c r="G23" s="15">
        <f t="shared" si="6"/>
        <v>100.87580283353013</v>
      </c>
      <c r="H23" s="35" t="s">
        <v>75</v>
      </c>
      <c r="I23" s="35"/>
    </row>
    <row r="24" spans="1:9" ht="78.75" customHeight="1" x14ac:dyDescent="0.2">
      <c r="A24" s="4" t="s">
        <v>32</v>
      </c>
      <c r="B24" s="29" t="s">
        <v>33</v>
      </c>
      <c r="C24" s="14">
        <v>8778840</v>
      </c>
      <c r="D24" s="14">
        <v>142322028</v>
      </c>
      <c r="E24" s="18">
        <v>142301526.92999998</v>
      </c>
      <c r="F24" s="15">
        <f t="shared" ref="F24" si="7">E24/C24*100</f>
        <v>1620.960479174925</v>
      </c>
      <c r="G24" s="15">
        <f t="shared" si="6"/>
        <v>99.985595293793864</v>
      </c>
      <c r="H24" s="5" t="s">
        <v>76</v>
      </c>
      <c r="I24" s="5"/>
    </row>
    <row r="25" spans="1:9" ht="102" customHeight="1" x14ac:dyDescent="0.2">
      <c r="A25" s="4" t="s">
        <v>34</v>
      </c>
      <c r="B25" s="29" t="s">
        <v>35</v>
      </c>
      <c r="C25" s="14">
        <v>24658500</v>
      </c>
      <c r="D25" s="14">
        <v>73593345</v>
      </c>
      <c r="E25" s="18">
        <v>83968946.770000011</v>
      </c>
      <c r="F25" s="15" t="s">
        <v>83</v>
      </c>
      <c r="G25" s="15">
        <f t="shared" si="6"/>
        <v>114.09855982222308</v>
      </c>
      <c r="H25" s="5" t="s">
        <v>91</v>
      </c>
      <c r="I25" s="5" t="s">
        <v>77</v>
      </c>
    </row>
    <row r="26" spans="1:9" ht="220.5" x14ac:dyDescent="0.2">
      <c r="A26" s="4" t="s">
        <v>37</v>
      </c>
      <c r="B26" s="29" t="s">
        <v>36</v>
      </c>
      <c r="C26" s="14">
        <v>14136450</v>
      </c>
      <c r="D26" s="14">
        <v>48196886</v>
      </c>
      <c r="E26" s="18">
        <v>51478069.470000006</v>
      </c>
      <c r="F26" s="15" t="s">
        <v>84</v>
      </c>
      <c r="G26" s="15">
        <f t="shared" ref="G26:G27" si="8">E26/D26*100</f>
        <v>106.80787441329717</v>
      </c>
      <c r="H26" s="35" t="s">
        <v>65</v>
      </c>
      <c r="I26" s="35" t="s">
        <v>65</v>
      </c>
    </row>
    <row r="27" spans="1:9" ht="90.75" customHeight="1" x14ac:dyDescent="0.2">
      <c r="A27" s="4" t="s">
        <v>38</v>
      </c>
      <c r="B27" s="7" t="s">
        <v>6</v>
      </c>
      <c r="C27" s="14"/>
      <c r="D27" s="14">
        <v>359855</v>
      </c>
      <c r="E27" s="18">
        <v>806388.84</v>
      </c>
      <c r="F27" s="15"/>
      <c r="G27" s="15">
        <f t="shared" si="8"/>
        <v>224.08715732725679</v>
      </c>
      <c r="H27" s="5" t="s">
        <v>103</v>
      </c>
      <c r="I27" s="35" t="s">
        <v>92</v>
      </c>
    </row>
    <row r="28" spans="1:9" ht="15.75" x14ac:dyDescent="0.2">
      <c r="A28" s="2" t="s">
        <v>39</v>
      </c>
      <c r="B28" s="28" t="s">
        <v>7</v>
      </c>
      <c r="C28" s="24">
        <f>C29+C34+C35+C36</f>
        <v>7646926140</v>
      </c>
      <c r="D28" s="24">
        <f>D29+D34+D35+D36+D37</f>
        <v>5926878594.5699997</v>
      </c>
      <c r="E28" s="24">
        <f>E29+E34+E35+E36+E37</f>
        <v>5533525596.5900011</v>
      </c>
      <c r="F28" s="13">
        <f t="shared" ref="F28:F38" si="9">E28/C28*100</f>
        <v>72.362744131199378</v>
      </c>
      <c r="G28" s="13">
        <f t="shared" ref="G28:G37" si="10">E28/D28*100</f>
        <v>93.363235104218688</v>
      </c>
      <c r="H28" s="34"/>
      <c r="I28" s="5"/>
    </row>
    <row r="29" spans="1:9" ht="63" customHeight="1" x14ac:dyDescent="0.2">
      <c r="A29" s="4" t="s">
        <v>40</v>
      </c>
      <c r="B29" s="5" t="s">
        <v>41</v>
      </c>
      <c r="C29" s="14">
        <f>C30+C31+C32+C33</f>
        <v>7646243300</v>
      </c>
      <c r="D29" s="18">
        <f>D30+D31+D32+D33</f>
        <v>6140259682.5699997</v>
      </c>
      <c r="E29" s="18">
        <f>E30+E31+E32+E33</f>
        <v>5498930685.1000004</v>
      </c>
      <c r="F29" s="15">
        <f t="shared" si="9"/>
        <v>71.916763165252675</v>
      </c>
      <c r="G29" s="15">
        <f t="shared" si="10"/>
        <v>89.555344063207897</v>
      </c>
      <c r="H29" s="5" t="s">
        <v>86</v>
      </c>
      <c r="I29" s="5" t="s">
        <v>86</v>
      </c>
    </row>
    <row r="30" spans="1:9" ht="42.75" customHeight="1" x14ac:dyDescent="0.2">
      <c r="A30" s="4" t="s">
        <v>45</v>
      </c>
      <c r="B30" s="26" t="s">
        <v>8</v>
      </c>
      <c r="C30" s="14">
        <v>998449000</v>
      </c>
      <c r="D30" s="14">
        <v>1049510100</v>
      </c>
      <c r="E30" s="14">
        <v>1049510100</v>
      </c>
      <c r="F30" s="15">
        <f t="shared" si="9"/>
        <v>105.11404187895425</v>
      </c>
      <c r="G30" s="15">
        <f t="shared" si="10"/>
        <v>100</v>
      </c>
      <c r="H30" s="5"/>
      <c r="I30" s="33"/>
    </row>
    <row r="31" spans="1:9" ht="46.5" customHeight="1" x14ac:dyDescent="0.2">
      <c r="A31" s="4" t="s">
        <v>46</v>
      </c>
      <c r="B31" s="26" t="s">
        <v>9</v>
      </c>
      <c r="C31" s="14">
        <v>2985386300</v>
      </c>
      <c r="D31" s="18">
        <v>1277798200.5700002</v>
      </c>
      <c r="E31" s="18">
        <v>680467261.72000003</v>
      </c>
      <c r="F31" s="15">
        <f t="shared" ref="F31:F34" si="11">E31/C31*100</f>
        <v>22.793273410546568</v>
      </c>
      <c r="G31" s="15">
        <f t="shared" si="10"/>
        <v>53.253108465519617</v>
      </c>
      <c r="H31" s="5"/>
      <c r="I31" s="5"/>
    </row>
    <row r="32" spans="1:9" ht="35.25" customHeight="1" x14ac:dyDescent="0.2">
      <c r="A32" s="4" t="s">
        <v>47</v>
      </c>
      <c r="B32" s="26" t="s">
        <v>10</v>
      </c>
      <c r="C32" s="14">
        <v>3569141200</v>
      </c>
      <c r="D32" s="18">
        <v>3698308900</v>
      </c>
      <c r="E32" s="18">
        <v>3656215036.1200004</v>
      </c>
      <c r="F32" s="15">
        <f t="shared" si="11"/>
        <v>102.43962990648845</v>
      </c>
      <c r="G32" s="15">
        <f t="shared" si="10"/>
        <v>98.861807787878405</v>
      </c>
      <c r="H32" s="5"/>
      <c r="I32" s="5"/>
    </row>
    <row r="33" spans="1:9" ht="78" customHeight="1" x14ac:dyDescent="0.2">
      <c r="A33" s="4" t="s">
        <v>48</v>
      </c>
      <c r="B33" s="26" t="s">
        <v>11</v>
      </c>
      <c r="C33" s="14">
        <v>93266800</v>
      </c>
      <c r="D33" s="14">
        <v>114642482</v>
      </c>
      <c r="E33" s="18">
        <v>112738287.26000001</v>
      </c>
      <c r="F33" s="15">
        <f t="shared" si="11"/>
        <v>120.87719023275163</v>
      </c>
      <c r="G33" s="15">
        <f t="shared" si="10"/>
        <v>98.339014729286831</v>
      </c>
      <c r="H33" s="5" t="s">
        <v>86</v>
      </c>
      <c r="I33" s="5"/>
    </row>
    <row r="34" spans="1:9" ht="41.25" customHeight="1" x14ac:dyDescent="0.2">
      <c r="A34" s="4" t="s">
        <v>66</v>
      </c>
      <c r="B34" s="26" t="s">
        <v>67</v>
      </c>
      <c r="C34" s="14">
        <v>682840</v>
      </c>
      <c r="D34" s="14">
        <v>49454</v>
      </c>
      <c r="E34" s="18">
        <v>49453.38</v>
      </c>
      <c r="F34" s="15">
        <f t="shared" si="11"/>
        <v>7.2423085935211757</v>
      </c>
      <c r="G34" s="15">
        <f t="shared" si="10"/>
        <v>99.998746309701943</v>
      </c>
      <c r="H34" s="5" t="s">
        <v>102</v>
      </c>
      <c r="I34" s="5"/>
    </row>
    <row r="35" spans="1:9" ht="56.25" customHeight="1" x14ac:dyDescent="0.2">
      <c r="A35" s="4" t="s">
        <v>68</v>
      </c>
      <c r="B35" s="26" t="s">
        <v>69</v>
      </c>
      <c r="C35" s="14"/>
      <c r="D35" s="14"/>
      <c r="E35" s="18">
        <v>247976000</v>
      </c>
      <c r="F35" s="15"/>
      <c r="G35" s="15"/>
      <c r="H35" s="5"/>
      <c r="I35" s="5" t="s">
        <v>78</v>
      </c>
    </row>
    <row r="36" spans="1:9" ht="89.25" customHeight="1" x14ac:dyDescent="0.2">
      <c r="A36" s="4" t="s">
        <v>71</v>
      </c>
      <c r="B36" s="26" t="s">
        <v>70</v>
      </c>
      <c r="C36" s="14"/>
      <c r="D36" s="14">
        <v>1069351</v>
      </c>
      <c r="E36" s="18">
        <v>1069350.72</v>
      </c>
      <c r="F36" s="15"/>
      <c r="G36" s="15">
        <f t="shared" si="10"/>
        <v>99.999973815893938</v>
      </c>
      <c r="H36" s="26" t="s">
        <v>85</v>
      </c>
      <c r="I36" s="26"/>
    </row>
    <row r="37" spans="1:9" ht="121.5" customHeight="1" x14ac:dyDescent="0.2">
      <c r="A37" s="4" t="s">
        <v>72</v>
      </c>
      <c r="B37" s="26" t="s">
        <v>73</v>
      </c>
      <c r="C37" s="14"/>
      <c r="D37" s="18">
        <v>-214499893</v>
      </c>
      <c r="E37" s="18">
        <v>-214499892.60999998</v>
      </c>
      <c r="F37" s="15"/>
      <c r="G37" s="15">
        <f t="shared" si="10"/>
        <v>99.99999981818172</v>
      </c>
      <c r="H37" s="26" t="s">
        <v>90</v>
      </c>
      <c r="I37" s="26"/>
    </row>
    <row r="38" spans="1:9" ht="24" customHeight="1" x14ac:dyDescent="0.2">
      <c r="A38" s="8"/>
      <c r="B38" s="6" t="s">
        <v>42</v>
      </c>
      <c r="C38" s="25">
        <f>C6+C28</f>
        <v>10682255577</v>
      </c>
      <c r="D38" s="25">
        <f>D6+D28</f>
        <v>9490545878.5699997</v>
      </c>
      <c r="E38" s="25">
        <f>E6+E28</f>
        <v>9273605877.6700001</v>
      </c>
      <c r="F38" s="13">
        <f t="shared" si="9"/>
        <v>86.813181081690573</v>
      </c>
      <c r="G38" s="13">
        <f t="shared" ref="G38" si="12">E38/D38*100</f>
        <v>97.714146228512959</v>
      </c>
      <c r="H38" s="32"/>
      <c r="I38" s="33"/>
    </row>
  </sheetData>
  <mergeCells count="1">
    <mergeCell ref="A2:I2"/>
  </mergeCells>
  <pageMargins left="0.78740157480314965" right="0.39370078740157483" top="1.1811023622047245" bottom="0.39370078740157483" header="0.51181102362204722" footer="0.51181102362204722"/>
  <pageSetup paperSize="9" scale="4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ДЧБ</vt:lpstr>
      <vt:lpstr>ДЧБ!Заголовки_для_печати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 Б. Сергеевна</dc:creator>
  <dc:description>POI HSSF rep:2.41.0.93</dc:description>
  <cp:lastModifiedBy>Дыкая Ольга Викторовна</cp:lastModifiedBy>
  <cp:lastPrinted>2022-03-23T11:30:11Z</cp:lastPrinted>
  <dcterms:created xsi:type="dcterms:W3CDTF">2017-03-29T08:17:05Z</dcterms:created>
  <dcterms:modified xsi:type="dcterms:W3CDTF">2022-03-23T11:30:18Z</dcterms:modified>
</cp:coreProperties>
</file>