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2 исполнение бюджета\Отчет за 4 квартал\на Думу\"/>
    </mc:Choice>
  </mc:AlternateContent>
  <bookViews>
    <workbookView xWindow="0" yWindow="0" windowWidth="23040" windowHeight="9192"/>
  </bookViews>
  <sheets>
    <sheet name="ДЧБ" sheetId="1" r:id="rId1"/>
  </sheets>
  <definedNames>
    <definedName name="LAST_CELL" localSheetId="0">ДЧБ!#REF!</definedName>
    <definedName name="_xlnm.Print_Titles" localSheetId="0">ДЧБ!$5:$5</definedName>
  </definedNames>
  <calcPr calcId="162913" iterateDelta="1E-4"/>
</workbook>
</file>

<file path=xl/calcChain.xml><?xml version="1.0" encoding="utf-8"?>
<calcChain xmlns="http://schemas.openxmlformats.org/spreadsheetml/2006/main">
  <c r="G34" i="1" l="1"/>
  <c r="F25" i="1" l="1"/>
  <c r="F24" i="1"/>
  <c r="F22" i="1"/>
  <c r="F21" i="1"/>
  <c r="G16" i="1"/>
  <c r="G17" i="1"/>
  <c r="F16" i="1"/>
  <c r="F17" i="1"/>
  <c r="F11" i="1"/>
  <c r="D10" i="1" l="1"/>
  <c r="C10" i="1"/>
  <c r="E10" i="1"/>
  <c r="F10" i="1" l="1"/>
  <c r="G36" i="1"/>
  <c r="G33" i="1" l="1"/>
  <c r="F30" i="1" l="1"/>
  <c r="G35" i="1"/>
  <c r="G26" i="1"/>
  <c r="F13" i="1" l="1"/>
  <c r="G12" i="1"/>
  <c r="G32" i="1" l="1"/>
  <c r="F32" i="1"/>
  <c r="D28" i="1" l="1"/>
  <c r="D27" i="1" s="1"/>
  <c r="D15" i="1"/>
  <c r="E15" i="1"/>
  <c r="E7" i="1" s="1"/>
  <c r="F29" i="1"/>
  <c r="C15" i="1"/>
  <c r="F14" i="1"/>
  <c r="G13" i="1"/>
  <c r="G14" i="1"/>
  <c r="F15" i="1" l="1"/>
  <c r="G15" i="1"/>
  <c r="G31" i="1"/>
  <c r="F31" i="1"/>
  <c r="G23" i="1"/>
  <c r="F23" i="1"/>
  <c r="G24" i="1"/>
  <c r="G25" i="1"/>
  <c r="G30" i="1"/>
  <c r="C28" i="1"/>
  <c r="C27" i="1" s="1"/>
  <c r="G18" i="1"/>
  <c r="D20" i="1"/>
  <c r="G21" i="1"/>
  <c r="G19" i="1"/>
  <c r="G11" i="1"/>
  <c r="D7" i="1"/>
  <c r="G10" i="1"/>
  <c r="G29" i="1"/>
  <c r="E28" i="1"/>
  <c r="E27" i="1" s="1"/>
  <c r="G22" i="1"/>
  <c r="E20" i="1"/>
  <c r="F19" i="1"/>
  <c r="F18" i="1"/>
  <c r="F8" i="1"/>
  <c r="G8" i="1"/>
  <c r="E6" i="1" l="1"/>
  <c r="G9" i="1"/>
  <c r="F9" i="1"/>
  <c r="D6" i="1"/>
  <c r="D37" i="1" s="1"/>
  <c r="C20" i="1"/>
  <c r="F20" i="1" s="1"/>
  <c r="F28" i="1"/>
  <c r="G20" i="1"/>
  <c r="F27" i="1"/>
  <c r="G28" i="1"/>
  <c r="C7" i="1"/>
  <c r="G7" i="1" l="1"/>
  <c r="G27" i="1"/>
  <c r="G6" i="1"/>
  <c r="E37" i="1"/>
  <c r="F7" i="1"/>
  <c r="C6" i="1"/>
  <c r="C37" i="1" s="1"/>
  <c r="F37" i="1" l="1"/>
  <c r="G37" i="1"/>
  <c r="F6" i="1"/>
</calcChain>
</file>

<file path=xl/sharedStrings.xml><?xml version="1.0" encoding="utf-8"?>
<sst xmlns="http://schemas.openxmlformats.org/spreadsheetml/2006/main" count="103" uniqueCount="96">
  <si>
    <t>НАЛОГОВЫЕ И НЕНАЛОГОВЫЕ ДОХОДЫ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</si>
  <si>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</si>
  <si>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</si>
  <si>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</si>
  <si>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</si>
  <si>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Земельный налог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</si>
  <si>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</si>
  <si>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</si>
  <si>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</si>
  <si>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</si>
  <si>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</si>
  <si>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</si>
  <si>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Код бюджетной классификации</t>
  </si>
  <si>
    <t xml:space="preserve">Наименование </t>
  </si>
  <si>
    <t>НАЛОГОВЫЕ ДОХОДЫ</t>
  </si>
  <si>
    <t>000 1 00 00000 00 0000 000</t>
  </si>
  <si>
    <t>000 1 01 02000 01 0000 110</t>
  </si>
  <si>
    <t>Налоги на совокупный доход</t>
  </si>
  <si>
    <t>000 1 05 00000 00 0000 000</t>
  </si>
  <si>
    <t>000 1 05 01000 00 0000 110</t>
  </si>
  <si>
    <t>Налоги на имущество</t>
  </si>
  <si>
    <t>000 1 06 00000 00 0000 000</t>
  </si>
  <si>
    <t>000 1 06 06000 00 0000 110</t>
  </si>
  <si>
    <t>Государственная пошлина</t>
  </si>
  <si>
    <t>000 1 08 00000 00 0000 000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</si>
  <si>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</si>
  <si>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</si>
  <si>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</si>
  <si>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</si>
  <si>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000 1 12 00000 00 0000 000</t>
  </si>
  <si>
    <t>000 1 13 00000 00 0000 000</t>
  </si>
  <si>
    <t>Доходы от оказания платных услуг (работ) и компенсации затрат государства</t>
  </si>
  <si>
    <t>000 1 14 00000 00 0000 000</t>
  </si>
  <si>
    <t>Доходы от продажи материальных и нематериальных активов</t>
  </si>
  <si>
    <t>Штрафы, санкции, возмещение ущерба</t>
  </si>
  <si>
    <t>000 1 16 00000 00 0000 000</t>
  </si>
  <si>
    <t>000 1 17 00000 00 0000 000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</si>
  <si>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</si>
  <si>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</si>
  <si>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</si>
  <si>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ИТОГО ДОХОДОВ</t>
  </si>
  <si>
    <t>Транспортный налог</t>
  </si>
  <si>
    <t>000 1 06 04000 02 0000 110</t>
  </si>
  <si>
    <t>000 2 02 10000 00 0000 150</t>
  </si>
  <si>
    <t>000 2 02 20000 00 0000 150</t>
  </si>
  <si>
    <t>000 2 02 30000 00 0000 150</t>
  </si>
  <si>
    <t>000 2 02 40000 00 0000 150</t>
  </si>
  <si>
    <t>Причины отклонений фактического поступления от первоначально утверждённых плановых назначений (менее чем 95% и более чем 105% к плану года)</t>
  </si>
  <si>
    <t>Причины отклонения фактического поступления от уточненых плановых назначений (менее чем 95% и более чем 105% к плану года)</t>
  </si>
  <si>
    <t>% исполнения к первоначально утвержденному плану</t>
  </si>
  <si>
    <t>% исполнения к уточненному плану года</t>
  </si>
  <si>
    <t>182 1 05 02000 02 0000 110</t>
  </si>
  <si>
    <t>182 1 05 03000 01 0000 110</t>
  </si>
  <si>
    <t>182 1 05 04000 02 0000 110</t>
  </si>
  <si>
    <t>Налог, взимаемый в связи с применением патентной системы налогообложения</t>
  </si>
  <si>
    <t>000 1 06 01000 00 0000 110</t>
  </si>
  <si>
    <t>Налог на имущество физических лиц</t>
  </si>
  <si>
    <t>000 2 04 0000 00 0000 000</t>
  </si>
  <si>
    <t xml:space="preserve">Прочие безвозмездные поступления от негосударственных организаций </t>
  </si>
  <si>
    <t>000 2 07 00000 00 0000 000</t>
  </si>
  <si>
    <t xml:space="preserve">Прочие безвозмездные поступления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</si>
  <si>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</si>
  <si>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000 2 18 00000 00 0000 000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</si>
  <si>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</si>
  <si>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</si>
  <si>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Перевыполнение плановых назначений связано с проведением мероприятий по снижению задолженности (возврат дебиторской задолженности прошлых лет).</t>
  </si>
  <si>
    <t>Перевыполнение плановых назначений в связи с оплатой в полном объеме  по некоторым договорам купли-продажи и мены.</t>
  </si>
  <si>
    <t>Отклонение обусловлено, в основном, фактическим возвратом в бюджет города организациями остатков субсидий прошлых лет.</t>
  </si>
  <si>
    <t>Отклонение обусловлено необходимостью уточнения плановых назначений на основании уведомлений Департамента финансов ХМАО-Югры.</t>
  </si>
  <si>
    <t>Перевыполнение плановых назначений обусловлено заключением новых договоров купли-продажи и мены, по некоторым из них была произведена оплата в полном объеме. Продажа земельных участков, по заявлению арендаторов на выкуп земельных участков.</t>
  </si>
  <si>
    <t>Поступление денежных средств от задолженности прошлых лет по единому налогу на вмененный доход для отдельных видов деятельности.</t>
  </si>
  <si>
    <t>в рублях</t>
  </si>
  <si>
    <t>Перевыполнение плановых назначений связано с своевременной оплатой акцизов по подакцизным товарам (продукции).</t>
  </si>
  <si>
    <t>Приложение 2 к пояснительной записке</t>
  </si>
  <si>
    <t>Первоначальный  утвержденный план                            на 2022 год (Решение Думы города от 22.12.2021 № 51-VII</t>
  </si>
  <si>
    <t xml:space="preserve">Уточненный план на 2022 год </t>
  </si>
  <si>
    <t>Исполнение                за 2022 год</t>
  </si>
  <si>
    <t>000 1 03 02000 01 0000 110</t>
  </si>
  <si>
    <t>Акцизы по подакцизным товарам (продукции), производимым на территории Российской Федерации</t>
  </si>
  <si>
    <t>Уточнение плановых показателей по платежам от возврата безвозмездных поступлений (неиспользованных остатков) по договорам пожертвования ОАО "РН-Юганскнефтегаз"</t>
  </si>
  <si>
    <t>Возврат в бюджет автономного округа остатков межбюджетных трансфертов, не использованных на 01.01.2022  года осуществлен в соответствии с п. 14 ст. 5 Закона ХМАО-Югры от 25.11.2021 № 85-оз "О бюджете Ханты-Мансийского автономного округа - Югры на 2022 год и на плановый период 2023 и 2024 годов".</t>
  </si>
  <si>
    <t>Перевыполнение плановых назначений по налогу на доходы физических связано с выплатой премией по итогам года на предприятиях города.</t>
  </si>
  <si>
    <t>Перевыполнение плановых назначений, в связи с увеличением количества дел рассматриваемых в суде.</t>
  </si>
  <si>
    <t>Перевыполнение плановых назначений обусловлено ростом платежей по административным штрафам, установленных КоАП в связи с увеличением количества выявленных нарушений</t>
  </si>
  <si>
    <t>Уточнение безвозмездных поступлений по инициативным проектам прошлых лет.</t>
  </si>
  <si>
    <t>Отклонение обусловлено, уточнением плановых показателей по платежам инициативного бюджетирования.</t>
  </si>
  <si>
    <t>Неисполнение плановых назначений связано с уточнением невыясненных поступлений бюджета города.</t>
  </si>
  <si>
    <t>Перевыполнение плановых назначений связано с переходом налогоплательщиков на данную систему налогообложения.Увеличение числа налогоплательщиков, перешедших на УСН, связано с продлением действия ставки в размере 5%, указанных в п.2, 3 ст. 102 закона № 166-оз от 30.12.2008 (внесены изменения).</t>
  </si>
  <si>
    <t>Перевыполнение плановых назначений связано поступлением денежных средств от задолженности прошлых лет по единому налогу на вмененный доход для отдельных видов деятельности.</t>
  </si>
  <si>
    <t>Неисполнение плановых назначений  обусловлено снижением налоговой базы у отдельных налогоплательщиков.В связи с увеличением расходов, в процессе осуществления деятельности, сумма дохода уменьшилась.</t>
  </si>
  <si>
    <t>Перевыполнение плановых назначений связано с введением новых видов деятельности и увеличением количества плательщиков, применяющих патентную систему налогообложения.</t>
  </si>
  <si>
    <t>Перевыполнение плановых назначений по данным главного администратора - Межрайонной ИФНС России №7 по г. Нефтеюганску обусловлено с уплатой задолженности за предыдущие налоговые периоды, а также со своевременной уплатой налога по сроку уплаты 01.12.2022</t>
  </si>
  <si>
    <t>Перевыполнение плановых назначений по данным главного администратора - Межрайонной ИФНС России №7 по г. Нефтеюганску обусловлено  с уплатой задолженности физическими лицами за предыдущие налоговые периоды, а также со своевременной уплатой налога по сроку уплаты 01.12.2022. Рост поступлений от юридических лиц связан с актуализацией сведений о земельных участках  в базе данных налогового органа и проведенных начислениях.</t>
  </si>
  <si>
    <t>Сведения о фактических поступлениях доходов по видам доходов города Нефтеюганска в сравнении с первоначально утвержденными (установленными) решением о бюджете значениями и с уточненными значениями с учетом внесенных изменений за 2022 год</t>
  </si>
  <si>
    <t>Перевыполнение плановых назначений обусловлено поступлением дебиторской задолженности прошлых лет и дополнительными заключенными договорами аренды. Поступление платежей по исполнительным листам по договорам аренды муниципального имущества.</t>
  </si>
  <si>
    <t xml:space="preserve">Неисполнение плановых назначений в связи с  отсуствием дебиторской задолженности по взносам на капитальный ремонт.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</si>
</sst>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4" x14ac:knownFonts="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MS Sans Serif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6">
    <xf numFmtId="0" fontId="0" fillId="0" borderId="0"/>
    <xf numFmtId="0" fontId="1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</cellStyleXfs>
  <cellXfs count="4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right" vertical="center"/>
    </xf>
    <xf numFmtId="1" fontId="23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 applyProtection="1">
      <alignment vertical="center" wrapText="1"/>
    </xf>
    <xf numFmtId="0" fontId="5" fillId="0" borderId="1" xfId="0" applyFont="1" applyFill="1" applyBorder="1" applyAlignment="1">
      <alignment horizontal="left" vertical="center"/>
    </xf>
    <xf numFmtId="1" fontId="23" fillId="0" borderId="0" xfId="0" applyNumberFormat="1" applyFont="1" applyFill="1" applyBorder="1" applyAlignment="1">
      <alignment horizontal="center" vertical="center" wrapText="1"/>
    </xf>
  </cellXfs>
  <cellStyles count="26">
    <cellStyle name="Акцент1 2" xfId="2"/>
    <cellStyle name="Акцент2 2" xfId="3"/>
    <cellStyle name="Акцент3 2" xfId="4"/>
    <cellStyle name="Акцент4 2" xfId="5"/>
    <cellStyle name="Акцент5 2" xfId="6"/>
    <cellStyle name="Акцент6 2" xfId="7"/>
    <cellStyle name="Ввод  2" xfId="8"/>
    <cellStyle name="Вывод 2" xfId="9"/>
    <cellStyle name="Вычисление 2" xfId="10"/>
    <cellStyle name="Заголовок 1 2" xfId="11"/>
    <cellStyle name="Заголовок 2 2" xfId="12"/>
    <cellStyle name="Заголовок 3 2" xfId="13"/>
    <cellStyle name="Заголовок 4 2" xfId="14"/>
    <cellStyle name="Итог 2" xfId="15"/>
    <cellStyle name="Контрольная ячейка 2" xfId="16"/>
    <cellStyle name="Название 2" xfId="17"/>
    <cellStyle name="Нейтральный 2" xfId="18"/>
    <cellStyle name="Обычный" xfId="0" builtinId="0"/>
    <cellStyle name="Обычный 2" xfId="1"/>
    <cellStyle name="Плохой 2" xfId="19"/>
    <cellStyle name="Пояснение 2" xfId="20"/>
    <cellStyle name="Примечание 2" xfId="22"/>
    <cellStyle name="Примечание 3" xfId="21"/>
    <cellStyle name="Связанная ячейка 2" xfId="23"/>
    <cellStyle name="Текст предупреждения 2" xfId="24"/>
    <cellStyle name="Хороший 2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11657</xdr:colOff>
      <xdr:row>38</xdr:row>
      <xdr:rowOff>1457</xdr:rowOff>
    </xdr:from>
    <xdr:to>
      <xdr:col>4</xdr:col>
      <xdr:colOff>612868</xdr:colOff>
      <xdr:row>39</xdr:row>
      <xdr:rowOff>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11657" y="29333377"/>
          <a:ext cx="9735051" cy="161103"/>
          <a:chOff x="1" y="1"/>
          <a:chExt cx="1028" cy="18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strike="noStrike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strike="noStrike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37"/>
  <sheetViews>
    <sheetView showGridLines="0" tabSelected="1" topLeftCell="A31" zoomScale="75" zoomScaleNormal="75" workbookViewId="0">
      <selection activeCell="I18" sqref="I18"/>
    </sheetView>
  </sheetViews>
  <sheetFormatPr defaultColWidth="9.109375" defaultRowHeight="12.75" customHeight="1" x14ac:dyDescent="0.25"/>
  <cols>
    <col min="1" max="1" width="29.44140625" style="19" customWidth="1"/>
    <col min="2" max="2" width="60.5546875" style="22" customWidth="1"/>
    <col min="3" max="3" width="21.109375" style="19" customWidth="1"/>
    <col min="4" max="4" width="21.88671875" style="19" customWidth="1"/>
    <col min="5" max="5" width="21.44140625" style="19" customWidth="1"/>
    <col min="6" max="6" width="15.44140625" style="11" customWidth="1"/>
    <col min="7" max="7" width="11.33203125" style="11" customWidth="1"/>
    <col min="8" max="8" width="51.33203125" style="31" customWidth="1"/>
    <col min="9" max="9" width="51.6640625" style="31" customWidth="1"/>
    <col min="10" max="11" width="9.109375" style="11" customWidth="1"/>
    <col min="12" max="16384" width="9.109375" style="11"/>
  </cols>
  <sheetData>
    <row r="1" spans="1:12" ht="15.6" x14ac:dyDescent="0.25">
      <c r="A1" s="9"/>
      <c r="B1" s="20"/>
      <c r="C1" s="9"/>
      <c r="D1" s="9"/>
      <c r="E1" s="9"/>
      <c r="F1" s="10"/>
      <c r="G1" s="10"/>
      <c r="H1" s="30"/>
      <c r="I1" s="9" t="s">
        <v>73</v>
      </c>
      <c r="J1" s="10"/>
      <c r="K1" s="10"/>
    </row>
    <row r="2" spans="1:12" ht="63.75" customHeight="1" x14ac:dyDescent="0.25">
      <c r="A2" s="41" t="s">
        <v>93</v>
      </c>
      <c r="B2" s="41"/>
      <c r="C2" s="41"/>
      <c r="D2" s="41"/>
      <c r="E2" s="41"/>
      <c r="F2" s="41"/>
      <c r="G2" s="41"/>
      <c r="H2" s="41"/>
      <c r="I2" s="41"/>
      <c r="J2" s="38"/>
      <c r="K2" s="38"/>
      <c r="L2" s="38"/>
    </row>
    <row r="3" spans="1:12" ht="12.75" customHeight="1" x14ac:dyDescent="0.25">
      <c r="A3" s="39"/>
      <c r="B3" s="39"/>
      <c r="C3" s="39"/>
      <c r="D3" s="39"/>
      <c r="E3" s="39"/>
      <c r="J3" s="12"/>
    </row>
    <row r="4" spans="1:12" ht="15.6" x14ac:dyDescent="0.25">
      <c r="A4" s="9"/>
      <c r="B4" s="20"/>
      <c r="C4" s="9"/>
      <c r="D4" s="9"/>
      <c r="E4" s="9"/>
      <c r="F4" s="10"/>
      <c r="G4" s="10"/>
      <c r="H4" s="30"/>
      <c r="I4" s="37" t="s">
        <v>71</v>
      </c>
      <c r="J4" s="10"/>
      <c r="K4" s="10"/>
    </row>
    <row r="5" spans="1:12" ht="117" customHeight="1" x14ac:dyDescent="0.25">
      <c r="A5" s="1" t="s">
        <v>12</v>
      </c>
      <c r="B5" s="5" t="s">
        <v>13</v>
      </c>
      <c r="C5" s="1" t="s">
        <v>74</v>
      </c>
      <c r="D5" s="1" t="s">
        <v>75</v>
      </c>
      <c r="E5" s="1" t="s">
        <v>76</v>
      </c>
      <c r="F5" s="1" t="s">
        <v>49</v>
      </c>
      <c r="G5" s="1" t="s">
        <v>50</v>
      </c>
      <c r="H5" s="1" t="s">
        <v>47</v>
      </c>
      <c r="I5" s="1" t="s">
        <v>48</v>
      </c>
      <c r="J5" s="12"/>
    </row>
    <row r="6" spans="1:12" ht="30.6" customHeight="1" x14ac:dyDescent="0.25">
      <c r="A6" s="2" t="s">
        <v>15</v>
      </c>
      <c r="B6" s="3" t="s">
        <v>0</v>
      </c>
      <c r="C6" s="16">
        <f>C7+C20</f>
        <v>4213164970</v>
      </c>
      <c r="D6" s="16">
        <f>D7+D20</f>
        <v>4842949379</v>
      </c>
      <c r="E6" s="24">
        <f>E7+E20</f>
        <v>5042752493.8600006</v>
      </c>
      <c r="F6" s="13">
        <f>E6/C6*100</f>
        <v>119.69036412690008</v>
      </c>
      <c r="G6" s="13">
        <f>E6/D6*100</f>
        <v>104.12564945911653</v>
      </c>
      <c r="H6" s="32"/>
      <c r="I6" s="32"/>
      <c r="J6" s="12"/>
    </row>
    <row r="7" spans="1:12" ht="25.2" customHeight="1" x14ac:dyDescent="0.25">
      <c r="A7" s="2"/>
      <c r="B7" s="21" t="s">
        <v>14</v>
      </c>
      <c r="C7" s="16">
        <f>C8+C9+C10+C15+C19</f>
        <v>3771679500</v>
      </c>
      <c r="D7" s="16">
        <f>D8+D9+D10+D15+D19</f>
        <v>4185155000</v>
      </c>
      <c r="E7" s="24">
        <f>E8+E9+E10+E15+E19</f>
        <v>4367667636.3100004</v>
      </c>
      <c r="F7" s="13">
        <f t="shared" ref="F7:F13" si="0">E7/C7*100</f>
        <v>115.80166438611765</v>
      </c>
      <c r="G7" s="13">
        <f t="shared" ref="G7:G12" si="1">E7/D7*100</f>
        <v>104.36095285144758</v>
      </c>
      <c r="H7" s="32"/>
      <c r="I7" s="32"/>
    </row>
    <row r="8" spans="1:12" ht="54.6" customHeight="1" x14ac:dyDescent="0.25">
      <c r="A8" s="4" t="s">
        <v>16</v>
      </c>
      <c r="B8" s="26" t="s">
        <v>1</v>
      </c>
      <c r="C8" s="14">
        <v>3062320100</v>
      </c>
      <c r="D8" s="14">
        <v>3250000000</v>
      </c>
      <c r="E8" s="18">
        <v>3393116952.2600002</v>
      </c>
      <c r="F8" s="15">
        <f t="shared" si="0"/>
        <v>110.80216441971564</v>
      </c>
      <c r="G8" s="15">
        <f t="shared" si="1"/>
        <v>104.40359853107692</v>
      </c>
      <c r="H8" s="5" t="s">
        <v>81</v>
      </c>
      <c r="I8" s="36"/>
    </row>
    <row r="9" spans="1:12" ht="59.25" customHeight="1" x14ac:dyDescent="0.25">
      <c r="A9" s="4" t="s">
        <v>77</v>
      </c>
      <c r="B9" s="27" t="s">
        <v>78</v>
      </c>
      <c r="C9" s="14">
        <v>8192400</v>
      </c>
      <c r="D9" s="14">
        <v>9800000</v>
      </c>
      <c r="E9" s="18">
        <v>11577422.699999999</v>
      </c>
      <c r="F9" s="15">
        <f t="shared" si="0"/>
        <v>141.31906034861578</v>
      </c>
      <c r="G9" s="15">
        <f t="shared" si="1"/>
        <v>118.13696632653061</v>
      </c>
      <c r="H9" s="35" t="s">
        <v>72</v>
      </c>
      <c r="I9" s="35" t="s">
        <v>72</v>
      </c>
    </row>
    <row r="10" spans="1:12" ht="15.6" x14ac:dyDescent="0.25">
      <c r="A10" s="4" t="s">
        <v>18</v>
      </c>
      <c r="B10" s="27" t="s">
        <v>17</v>
      </c>
      <c r="C10" s="18">
        <f t="shared" ref="C10:D10" si="2">C11+C12+C13+C14</f>
        <v>484238600</v>
      </c>
      <c r="D10" s="18">
        <f t="shared" si="2"/>
        <v>685623700</v>
      </c>
      <c r="E10" s="18">
        <f>E11+E12+E13+E14</f>
        <v>696115255.75999999</v>
      </c>
      <c r="F10" s="15">
        <f t="shared" si="0"/>
        <v>143.75459861316301</v>
      </c>
      <c r="G10" s="15">
        <f t="shared" si="1"/>
        <v>101.53022069686331</v>
      </c>
      <c r="H10" s="33"/>
      <c r="I10" s="33"/>
    </row>
    <row r="11" spans="1:12" ht="109.2" x14ac:dyDescent="0.25">
      <c r="A11" s="4" t="s">
        <v>19</v>
      </c>
      <c r="B11" s="26" t="s">
        <v>2</v>
      </c>
      <c r="C11" s="14">
        <v>460000000</v>
      </c>
      <c r="D11" s="14">
        <v>661000000</v>
      </c>
      <c r="E11" s="18">
        <v>670150139.22000003</v>
      </c>
      <c r="F11" s="15">
        <f t="shared" si="0"/>
        <v>145.68481287391305</v>
      </c>
      <c r="G11" s="15">
        <f t="shared" si="1"/>
        <v>101.38428732526475</v>
      </c>
      <c r="H11" s="5" t="s">
        <v>87</v>
      </c>
      <c r="I11" s="5"/>
    </row>
    <row r="12" spans="1:12" ht="69.75" customHeight="1" x14ac:dyDescent="0.25">
      <c r="A12" s="4" t="s">
        <v>51</v>
      </c>
      <c r="B12" s="26" t="s">
        <v>3</v>
      </c>
      <c r="C12" s="14"/>
      <c r="D12" s="14">
        <v>1135000</v>
      </c>
      <c r="E12" s="18">
        <v>1268727.43</v>
      </c>
      <c r="F12" s="15"/>
      <c r="G12" s="15">
        <f t="shared" si="1"/>
        <v>111.78215242290747</v>
      </c>
      <c r="H12" s="5" t="s">
        <v>70</v>
      </c>
      <c r="I12" s="5" t="s">
        <v>88</v>
      </c>
    </row>
    <row r="13" spans="1:12" ht="78" x14ac:dyDescent="0.25">
      <c r="A13" s="4" t="s">
        <v>52</v>
      </c>
      <c r="B13" s="26" t="s">
        <v>4</v>
      </c>
      <c r="C13" s="14">
        <v>1238600</v>
      </c>
      <c r="D13" s="14">
        <v>488700</v>
      </c>
      <c r="E13" s="18">
        <v>488658.01</v>
      </c>
      <c r="F13" s="15">
        <f t="shared" si="0"/>
        <v>39.452447117713547</v>
      </c>
      <c r="G13" s="15">
        <f t="shared" ref="G13" si="3">E13/D13*100</f>
        <v>99.991407816656448</v>
      </c>
      <c r="H13" s="5" t="s">
        <v>89</v>
      </c>
      <c r="I13" s="33"/>
    </row>
    <row r="14" spans="1:12" ht="78" x14ac:dyDescent="0.25">
      <c r="A14" s="4" t="s">
        <v>53</v>
      </c>
      <c r="B14" s="26" t="s">
        <v>54</v>
      </c>
      <c r="C14" s="14">
        <v>23000000</v>
      </c>
      <c r="D14" s="14">
        <v>23000000</v>
      </c>
      <c r="E14" s="18">
        <v>24207731.100000001</v>
      </c>
      <c r="F14" s="15">
        <f t="shared" ref="F14:F22" si="4">E14/C14*100</f>
        <v>105.25100478260869</v>
      </c>
      <c r="G14" s="15">
        <f t="shared" ref="G14:G19" si="5">E14/D14*100</f>
        <v>105.25100478260869</v>
      </c>
      <c r="H14" s="5" t="s">
        <v>90</v>
      </c>
      <c r="I14" s="5" t="s">
        <v>90</v>
      </c>
    </row>
    <row r="15" spans="1:12" ht="15.75" customHeight="1" x14ac:dyDescent="0.25">
      <c r="A15" s="4" t="s">
        <v>21</v>
      </c>
      <c r="B15" s="29" t="s">
        <v>20</v>
      </c>
      <c r="C15" s="14">
        <f>C16+C18+C17</f>
        <v>193381200</v>
      </c>
      <c r="D15" s="14">
        <f>D16+D18+D17</f>
        <v>211220300</v>
      </c>
      <c r="E15" s="18">
        <f>E16+E18+E17</f>
        <v>235867712.5</v>
      </c>
      <c r="F15" s="15">
        <f t="shared" si="4"/>
        <v>121.97034277375462</v>
      </c>
      <c r="G15" s="15">
        <f t="shared" si="5"/>
        <v>111.66905477361789</v>
      </c>
      <c r="H15" s="34"/>
      <c r="I15" s="34"/>
    </row>
    <row r="16" spans="1:12" ht="93.6" x14ac:dyDescent="0.25">
      <c r="A16" s="4" t="s">
        <v>55</v>
      </c>
      <c r="B16" s="26" t="s">
        <v>56</v>
      </c>
      <c r="C16" s="14">
        <v>66611900</v>
      </c>
      <c r="D16" s="14">
        <v>71672000</v>
      </c>
      <c r="E16" s="18">
        <v>93561129.769999996</v>
      </c>
      <c r="F16" s="15">
        <f t="shared" si="4"/>
        <v>140.45708014634022</v>
      </c>
      <c r="G16" s="15">
        <f t="shared" si="5"/>
        <v>130.54069897589017</v>
      </c>
      <c r="H16" s="35" t="s">
        <v>91</v>
      </c>
      <c r="I16" s="35" t="s">
        <v>91</v>
      </c>
    </row>
    <row r="17" spans="1:9" ht="154.5" customHeight="1" x14ac:dyDescent="0.25">
      <c r="A17" s="4" t="s">
        <v>42</v>
      </c>
      <c r="B17" s="26" t="s">
        <v>41</v>
      </c>
      <c r="C17" s="14">
        <v>59000000</v>
      </c>
      <c r="D17" s="14">
        <v>60195000</v>
      </c>
      <c r="E17" s="18">
        <v>60885443.119999997</v>
      </c>
      <c r="F17" s="15">
        <f t="shared" si="4"/>
        <v>103.19566630508474</v>
      </c>
      <c r="G17" s="15">
        <f t="shared" si="5"/>
        <v>101.14701074840102</v>
      </c>
      <c r="H17" s="35"/>
      <c r="I17" s="35"/>
    </row>
    <row r="18" spans="1:9" ht="156" x14ac:dyDescent="0.25">
      <c r="A18" s="4" t="s">
        <v>22</v>
      </c>
      <c r="B18" s="26" t="s">
        <v>5</v>
      </c>
      <c r="C18" s="14">
        <v>67769300</v>
      </c>
      <c r="D18" s="14">
        <v>79353300</v>
      </c>
      <c r="E18" s="18">
        <v>81421139.609999999</v>
      </c>
      <c r="F18" s="15">
        <f t="shared" si="4"/>
        <v>120.1445781644491</v>
      </c>
      <c r="G18" s="15">
        <f t="shared" si="5"/>
        <v>102.60586467103448</v>
      </c>
      <c r="H18" s="35" t="s">
        <v>92</v>
      </c>
      <c r="I18" s="35"/>
    </row>
    <row r="19" spans="1:9" ht="46.8" x14ac:dyDescent="0.25">
      <c r="A19" s="4" t="s">
        <v>24</v>
      </c>
      <c r="B19" s="5" t="s">
        <v>23</v>
      </c>
      <c r="C19" s="14">
        <v>23547200</v>
      </c>
      <c r="D19" s="14">
        <v>28511000</v>
      </c>
      <c r="E19" s="18">
        <v>30990293.09</v>
      </c>
      <c r="F19" s="15">
        <f t="shared" si="4"/>
        <v>131.60924904022559</v>
      </c>
      <c r="G19" s="15">
        <f t="shared" si="5"/>
        <v>108.69591768089508</v>
      </c>
      <c r="H19" s="5" t="s">
        <v>82</v>
      </c>
      <c r="I19" s="5" t="s">
        <v>82</v>
      </c>
    </row>
    <row r="20" spans="1:9" s="17" customFormat="1" ht="28.2" customHeight="1" x14ac:dyDescent="0.25">
      <c r="A20" s="2"/>
      <c r="B20" s="6" t="s">
        <v>25</v>
      </c>
      <c r="C20" s="16">
        <f>C21+C22+C23+C24+C25+C26</f>
        <v>441485470</v>
      </c>
      <c r="D20" s="16">
        <f>D21+D22+D23+D24+D25+D26</f>
        <v>657794379</v>
      </c>
      <c r="E20" s="24">
        <f>E21+E22+E23+E24+E25+E26</f>
        <v>675084857.54999995</v>
      </c>
      <c r="F20" s="13">
        <f t="shared" si="4"/>
        <v>152.91213492258308</v>
      </c>
      <c r="G20" s="13">
        <f t="shared" ref="G20:G24" si="6">E20/D20*100</f>
        <v>102.62855370948675</v>
      </c>
      <c r="H20" s="40"/>
      <c r="I20" s="40"/>
    </row>
    <row r="21" spans="1:9" ht="102" customHeight="1" x14ac:dyDescent="0.25">
      <c r="A21" s="4" t="s">
        <v>26</v>
      </c>
      <c r="B21" s="29" t="s">
        <v>27</v>
      </c>
      <c r="C21" s="14">
        <v>361728448</v>
      </c>
      <c r="D21" s="14">
        <v>467527325</v>
      </c>
      <c r="E21" s="18">
        <v>469070989.48000002</v>
      </c>
      <c r="F21" s="15">
        <f t="shared" si="4"/>
        <v>129.67489620280017</v>
      </c>
      <c r="G21" s="23">
        <f t="shared" si="6"/>
        <v>100.33017631215459</v>
      </c>
      <c r="H21" s="5" t="s">
        <v>94</v>
      </c>
      <c r="I21" s="5"/>
    </row>
    <row r="22" spans="1:9" ht="40.200000000000003" customHeight="1" x14ac:dyDescent="0.25">
      <c r="A22" s="4" t="s">
        <v>29</v>
      </c>
      <c r="B22" s="29" t="s">
        <v>28</v>
      </c>
      <c r="C22" s="14">
        <v>12229472</v>
      </c>
      <c r="D22" s="14">
        <v>12229472</v>
      </c>
      <c r="E22" s="18">
        <v>12776315.35</v>
      </c>
      <c r="F22" s="15">
        <f t="shared" si="4"/>
        <v>104.47152052026449</v>
      </c>
      <c r="G22" s="15">
        <f t="shared" si="6"/>
        <v>104.47152052026449</v>
      </c>
      <c r="H22" s="35"/>
      <c r="I22" s="35"/>
    </row>
    <row r="23" spans="1:9" ht="62.4" x14ac:dyDescent="0.25">
      <c r="A23" s="4" t="s">
        <v>30</v>
      </c>
      <c r="B23" s="29" t="s">
        <v>31</v>
      </c>
      <c r="C23" s="14">
        <v>7985900</v>
      </c>
      <c r="D23" s="14">
        <v>12249830</v>
      </c>
      <c r="E23" s="18">
        <v>10269055.119999999</v>
      </c>
      <c r="F23" s="15">
        <f t="shared" ref="F23:F25" si="7">E23/C23*100</f>
        <v>128.58982857285966</v>
      </c>
      <c r="G23" s="15">
        <f t="shared" si="6"/>
        <v>83.830184745420951</v>
      </c>
      <c r="H23" s="35" t="s">
        <v>65</v>
      </c>
      <c r="I23" s="35" t="s">
        <v>95</v>
      </c>
    </row>
    <row r="24" spans="1:9" ht="102" customHeight="1" x14ac:dyDescent="0.25">
      <c r="A24" s="4" t="s">
        <v>32</v>
      </c>
      <c r="B24" s="29" t="s">
        <v>33</v>
      </c>
      <c r="C24" s="14">
        <v>39770000</v>
      </c>
      <c r="D24" s="14">
        <v>95354713</v>
      </c>
      <c r="E24" s="18">
        <v>109692822.15000001</v>
      </c>
      <c r="F24" s="15">
        <f t="shared" si="7"/>
        <v>275.8180089263264</v>
      </c>
      <c r="G24" s="15">
        <f t="shared" si="6"/>
        <v>115.03660249074423</v>
      </c>
      <c r="H24" s="5" t="s">
        <v>69</v>
      </c>
      <c r="I24" s="5" t="s">
        <v>66</v>
      </c>
    </row>
    <row r="25" spans="1:9" ht="70.2" customHeight="1" x14ac:dyDescent="0.25">
      <c r="A25" s="4" t="s">
        <v>35</v>
      </c>
      <c r="B25" s="29" t="s">
        <v>34</v>
      </c>
      <c r="C25" s="14">
        <v>19771650</v>
      </c>
      <c r="D25" s="14">
        <v>69640199</v>
      </c>
      <c r="E25" s="18">
        <v>73322239.680000007</v>
      </c>
      <c r="F25" s="15">
        <f t="shared" si="7"/>
        <v>370.84532489701166</v>
      </c>
      <c r="G25" s="15">
        <f t="shared" ref="G25:G26" si="8">E25/D25*100</f>
        <v>105.2872345755359</v>
      </c>
      <c r="H25" s="35" t="s">
        <v>83</v>
      </c>
      <c r="I25" s="35" t="s">
        <v>83</v>
      </c>
    </row>
    <row r="26" spans="1:9" ht="54" customHeight="1" x14ac:dyDescent="0.25">
      <c r="A26" s="4" t="s">
        <v>36</v>
      </c>
      <c r="B26" s="7" t="s">
        <v>6</v>
      </c>
      <c r="C26" s="14"/>
      <c r="D26" s="14">
        <v>792840</v>
      </c>
      <c r="E26" s="18">
        <v>-46564.23</v>
      </c>
      <c r="F26" s="15"/>
      <c r="G26" s="15">
        <f t="shared" si="8"/>
        <v>-5.8730929317390652</v>
      </c>
      <c r="H26" s="5" t="s">
        <v>85</v>
      </c>
      <c r="I26" s="35" t="s">
        <v>86</v>
      </c>
    </row>
    <row r="27" spans="1:9" ht="23.4" customHeight="1" x14ac:dyDescent="0.25">
      <c r="A27" s="2" t="s">
        <v>37</v>
      </c>
      <c r="B27" s="28" t="s">
        <v>7</v>
      </c>
      <c r="C27" s="24">
        <f>C28+C33+C34+C35</f>
        <v>7955391100</v>
      </c>
      <c r="D27" s="24">
        <f>D28+D33+D34+D35+D36</f>
        <v>7897814217.3400002</v>
      </c>
      <c r="E27" s="24">
        <f>E28+E33+E34+E35+E36</f>
        <v>7714509779.4000006</v>
      </c>
      <c r="F27" s="13">
        <f t="shared" ref="F27:F37" si="9">E27/C27*100</f>
        <v>96.972099579114357</v>
      </c>
      <c r="G27" s="13">
        <f t="shared" ref="G27:G36" si="10">E27/D27*100</f>
        <v>97.679048494993125</v>
      </c>
      <c r="H27" s="34"/>
      <c r="I27" s="5"/>
    </row>
    <row r="28" spans="1:9" ht="37.799999999999997" customHeight="1" x14ac:dyDescent="0.25">
      <c r="A28" s="4" t="s">
        <v>38</v>
      </c>
      <c r="B28" s="5" t="s">
        <v>39</v>
      </c>
      <c r="C28" s="14">
        <f>C29+C30+C31+C32</f>
        <v>7955391100</v>
      </c>
      <c r="D28" s="18">
        <f>D29+D30+D31+D32</f>
        <v>8022016646.3400002</v>
      </c>
      <c r="E28" s="18">
        <f>E29+E30+E31+E32</f>
        <v>7838712207.6800003</v>
      </c>
      <c r="F28" s="15">
        <f t="shared" si="9"/>
        <v>98.533335560083273</v>
      </c>
      <c r="G28" s="15">
        <f t="shared" si="10"/>
        <v>97.71498306795921</v>
      </c>
      <c r="H28" s="5"/>
      <c r="I28" s="5"/>
    </row>
    <row r="29" spans="1:9" ht="62.4" x14ac:dyDescent="0.25">
      <c r="A29" s="4" t="s">
        <v>43</v>
      </c>
      <c r="B29" s="26" t="s">
        <v>8</v>
      </c>
      <c r="C29" s="14">
        <v>34195800</v>
      </c>
      <c r="D29" s="14">
        <v>347904900</v>
      </c>
      <c r="E29" s="14">
        <v>347904900</v>
      </c>
      <c r="F29" s="15">
        <f t="shared" si="9"/>
        <v>1017.3907321951818</v>
      </c>
      <c r="G29" s="15">
        <f t="shared" si="10"/>
        <v>100</v>
      </c>
      <c r="H29" s="5" t="s">
        <v>68</v>
      </c>
      <c r="I29" s="33"/>
    </row>
    <row r="30" spans="1:9" ht="62.4" x14ac:dyDescent="0.25">
      <c r="A30" s="4" t="s">
        <v>44</v>
      </c>
      <c r="B30" s="26" t="s">
        <v>9</v>
      </c>
      <c r="C30" s="14">
        <v>4112322500</v>
      </c>
      <c r="D30" s="18">
        <v>3724333073.9499998</v>
      </c>
      <c r="E30" s="18">
        <v>3548595564.5799999</v>
      </c>
      <c r="F30" s="15">
        <f t="shared" ref="F30:F32" si="11">E30/C30*100</f>
        <v>86.291762491390202</v>
      </c>
      <c r="G30" s="15">
        <f t="shared" si="10"/>
        <v>95.281369687389045</v>
      </c>
      <c r="H30" s="5" t="s">
        <v>68</v>
      </c>
      <c r="I30" s="5"/>
    </row>
    <row r="31" spans="1:9" ht="35.25" customHeight="1" x14ac:dyDescent="0.25">
      <c r="A31" s="4" t="s">
        <v>45</v>
      </c>
      <c r="B31" s="26" t="s">
        <v>10</v>
      </c>
      <c r="C31" s="14">
        <v>3712794600</v>
      </c>
      <c r="D31" s="18">
        <v>3839587219.3899999</v>
      </c>
      <c r="E31" s="18">
        <v>3832542477.7800002</v>
      </c>
      <c r="F31" s="15">
        <f t="shared" si="11"/>
        <v>103.2252761243512</v>
      </c>
      <c r="G31" s="15">
        <f t="shared" si="10"/>
        <v>99.816523464438475</v>
      </c>
      <c r="H31" s="5"/>
      <c r="I31" s="5"/>
    </row>
    <row r="32" spans="1:9" ht="78" customHeight="1" x14ac:dyDescent="0.25">
      <c r="A32" s="4" t="s">
        <v>46</v>
      </c>
      <c r="B32" s="26" t="s">
        <v>11</v>
      </c>
      <c r="C32" s="14">
        <v>96078200</v>
      </c>
      <c r="D32" s="14">
        <v>110191453</v>
      </c>
      <c r="E32" s="18">
        <v>109669265.31999999</v>
      </c>
      <c r="F32" s="15">
        <f t="shared" si="11"/>
        <v>114.1458367454844</v>
      </c>
      <c r="G32" s="15">
        <f t="shared" si="10"/>
        <v>99.526108726418187</v>
      </c>
      <c r="H32" s="5" t="s">
        <v>68</v>
      </c>
      <c r="I32" s="5"/>
    </row>
    <row r="33" spans="1:9" ht="62.4" x14ac:dyDescent="0.25">
      <c r="A33" s="4" t="s">
        <v>57</v>
      </c>
      <c r="B33" s="26" t="s">
        <v>58</v>
      </c>
      <c r="C33" s="14"/>
      <c r="D33" s="14">
        <v>-24110946</v>
      </c>
      <c r="E33" s="18">
        <v>-24110945.16</v>
      </c>
      <c r="F33" s="15"/>
      <c r="G33" s="15">
        <f t="shared" si="10"/>
        <v>99.99999651610517</v>
      </c>
      <c r="H33" s="5" t="s">
        <v>79</v>
      </c>
      <c r="I33" s="5"/>
    </row>
    <row r="34" spans="1:9" ht="43.5" customHeight="1" x14ac:dyDescent="0.25">
      <c r="A34" s="4" t="s">
        <v>59</v>
      </c>
      <c r="B34" s="26" t="s">
        <v>60</v>
      </c>
      <c r="C34" s="14"/>
      <c r="D34" s="14">
        <v>1500</v>
      </c>
      <c r="E34" s="18">
        <v>1500</v>
      </c>
      <c r="F34" s="15"/>
      <c r="G34" s="15">
        <f t="shared" si="10"/>
        <v>100</v>
      </c>
      <c r="H34" s="5" t="s">
        <v>84</v>
      </c>
      <c r="I34" s="5"/>
    </row>
    <row r="35" spans="1:9" ht="72" customHeight="1" x14ac:dyDescent="0.25">
      <c r="A35" s="4" t="s">
        <v>62</v>
      </c>
      <c r="B35" s="26" t="s">
        <v>61</v>
      </c>
      <c r="C35" s="14"/>
      <c r="D35" s="14">
        <v>492212</v>
      </c>
      <c r="E35" s="18">
        <v>492211.41</v>
      </c>
      <c r="F35" s="15"/>
      <c r="G35" s="15">
        <f t="shared" si="10"/>
        <v>99.999880132950835</v>
      </c>
      <c r="H35" s="26" t="s">
        <v>67</v>
      </c>
      <c r="I35" s="26"/>
    </row>
    <row r="36" spans="1:9" ht="121.5" customHeight="1" x14ac:dyDescent="0.25">
      <c r="A36" s="4" t="s">
        <v>63</v>
      </c>
      <c r="B36" s="26" t="s">
        <v>64</v>
      </c>
      <c r="C36" s="14"/>
      <c r="D36" s="18">
        <v>-100585195</v>
      </c>
      <c r="E36" s="18">
        <v>-100585194.53</v>
      </c>
      <c r="F36" s="15"/>
      <c r="G36" s="15">
        <f t="shared" si="10"/>
        <v>99.999999532734421</v>
      </c>
      <c r="H36" s="26" t="s">
        <v>80</v>
      </c>
      <c r="I36" s="26"/>
    </row>
    <row r="37" spans="1:9" ht="24" customHeight="1" x14ac:dyDescent="0.25">
      <c r="A37" s="8"/>
      <c r="B37" s="6" t="s">
        <v>40</v>
      </c>
      <c r="C37" s="25">
        <f>C6+C27</f>
        <v>12168556070</v>
      </c>
      <c r="D37" s="25">
        <f>D6+D27</f>
        <v>12740763596.34</v>
      </c>
      <c r="E37" s="25">
        <f>E6+E27</f>
        <v>12757262273.260002</v>
      </c>
      <c r="F37" s="13">
        <f t="shared" si="9"/>
        <v>104.83792982399433</v>
      </c>
      <c r="G37" s="13">
        <f t="shared" ref="G37" si="12">E37/D37*100</f>
        <v>100.12949519701269</v>
      </c>
      <c r="H37" s="32"/>
      <c r="I37" s="33"/>
    </row>
  </sheetData>
  <mergeCells count="1">
    <mergeCell ref="A2:I2"/>
  </mergeCells>
  <pageMargins left="0.78740157480314965" right="0.39370078740157483" top="1.1811023622047245" bottom="0.39370078740157483" header="0.51181102362204722" footer="0.51181102362204722"/>
  <pageSetup paperSize="9" scale="4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Б. Сергеевна</dc:creator>
  <dc:description>POI HSSF rep:2.41.0.93</dc:description>
  <cp:lastModifiedBy>ShagievaZSh</cp:lastModifiedBy>
  <cp:lastPrinted>2022-03-23T11:30:11Z</cp:lastPrinted>
  <dcterms:created xsi:type="dcterms:W3CDTF">2017-03-29T08:17:05Z</dcterms:created>
  <dcterms:modified xsi:type="dcterms:W3CDTF">2023-03-21T12:10:03Z</dcterms:modified>
</cp:coreProperties>
</file>