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август" sheetId="1" r:id="rId1"/>
  </sheets>
  <definedNames>
    <definedName name="_xlnm.Print_Titles" localSheetId="0">'август'!$2:$3</definedName>
    <definedName name="_xlnm.Print_Area" localSheetId="0">'август'!$A$1:$O$23</definedName>
  </definedNames>
  <calcPr fullCalcOnLoad="1"/>
</workbook>
</file>

<file path=xl/sharedStrings.xml><?xml version="1.0" encoding="utf-8"?>
<sst xmlns="http://schemas.openxmlformats.org/spreadsheetml/2006/main" count="58" uniqueCount="43">
  <si>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</si>
  <si>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</si>
  <si>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</si>
  <si>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</si>
  <si>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</si>
  <si>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</si>
  <si>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</si>
  <si>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</si>
  <si>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</si>
  <si>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</si>
  <si>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</si>
  <si>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</si>
  <si>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</si>
  <si>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</si>
  <si>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</si>
  <si>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</si>
  <si>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</si>
  <si>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</si>
  <si>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федеральный бюджет</t>
  </si>
  <si>
    <t>ДЖКХ</t>
  </si>
  <si>
    <t>* кассовый расход с учетом исполнения переходящего финансирования</t>
  </si>
  <si>
    <t>ДМИ</t>
  </si>
  <si>
    <t>1.3</t>
  </si>
  <si>
    <t>3.2</t>
  </si>
  <si>
    <t>ДГиЗО</t>
  </si>
  <si>
    <t>Отчет об исполнении сетевого плана-графика на 2024 год по реализации муниципальной  программы "Развитие жилищной сферы города Нефтеюганска"</t>
  </si>
  <si>
    <t>ПЛАН  на 2024 год (рублей)</t>
  </si>
  <si>
    <t>Направление (подпрограмма) 1 «Стимулирование жилищного строительства»</t>
  </si>
  <si>
    <t>Комплекс процессных мероприятий «Осуществление полномочий в области градостроительной деятельности» (всего), в том числе:</t>
  </si>
  <si>
    <t>Комплекс процессных мероприятий «Освобождение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строительства» (всего), в том числе:</t>
  </si>
  <si>
    <t>Комплекс процессных мероприятий «Проектирование и строительство инженерных сетей для увеличения объемов жилищного строительства» (всего), в том числе:</t>
  </si>
  <si>
    <t>Направление (подпрограмма) 2«Обеспечение реализации муниципальной программы»</t>
  </si>
  <si>
    <t>Комплекс процессных мероприятий «Обеспечение деятельности органов местного самоуправления города Нефтеюганска (всего), в том числе:</t>
  </si>
  <si>
    <t>Комплекс процессных мероприятий «Организационное обеспечение функционирования отрасли» (всего), в том числе:</t>
  </si>
  <si>
    <t>Направление (подпрограмма) 3 «Обеспечение мерами государственной поддержки по улучшению жилищных условий отдельных категорий граждан»</t>
  </si>
  <si>
    <t>Региональный проект «Содействие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услуг» (всего), в том числе:</t>
  </si>
  <si>
    <t>Комплекс процессных мероприятий «Улучшение жилищных условий отдельных категорий граждан» (всего), в том числе:</t>
  </si>
  <si>
    <t>1.4.</t>
  </si>
  <si>
    <t>Комплекс процессных мероприятий «Изъятие земельных участков и расположенных на них объектов недвижимого имущества для муниципальных нужд» (всего), в том числе:</t>
  </si>
  <si>
    <r>
      <t>Направление (подпрограмма) 4 «</t>
    </r>
    <r>
      <rPr>
        <b/>
        <sz val="14"/>
        <color indexed="8"/>
        <rFont val="Pragmatica"/>
        <family val="0"/>
      </rPr>
      <t xml:space="preserve"> </t>
    </r>
    <r>
      <rPr>
        <b/>
        <sz val="14"/>
        <color indexed="8"/>
        <rFont val="Times New Roman"/>
        <family val="1"/>
      </rPr>
      <t>Переселение граждан из непригодного для проживания жилищного фонда »</t>
    </r>
  </si>
  <si>
    <t>4</t>
  </si>
  <si>
    <t>Комплекс процессных мероприятий «Изъятие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Федерации» (всего), в том числе:</t>
  </si>
  <si>
    <t>Кассовый расход на 31.03.2024 год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</si>
</sst>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Pragmatica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3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24.421875" style="6" customWidth="1"/>
    <col min="11" max="11" width="21.57421875" style="6" customWidth="1"/>
    <col min="12" max="13" width="13.7109375" style="7" customWidth="1"/>
    <col min="14" max="14" width="14.281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" customFormat="1" ht="36" customHeight="1">
      <c r="A2" s="49" t="s">
        <v>0</v>
      </c>
      <c r="B2" s="14" t="s">
        <v>1</v>
      </c>
      <c r="C2" s="50" t="s">
        <v>8</v>
      </c>
      <c r="D2" s="51" t="s">
        <v>26</v>
      </c>
      <c r="E2" s="52"/>
      <c r="F2" s="52"/>
      <c r="G2" s="52"/>
      <c r="H2" s="53" t="s">
        <v>42</v>
      </c>
      <c r="I2" s="54"/>
      <c r="J2" s="54"/>
      <c r="K2" s="55"/>
      <c r="L2" s="56" t="s">
        <v>12</v>
      </c>
      <c r="M2" s="56"/>
      <c r="N2" s="56"/>
      <c r="O2" s="56"/>
    </row>
    <row r="3" spans="1:15" s="1" customFormat="1" ht="39.75" customHeight="1">
      <c r="A3" s="49"/>
      <c r="B3" s="17" t="s">
        <v>2</v>
      </c>
      <c r="C3" s="50"/>
      <c r="D3" s="15" t="s">
        <v>9</v>
      </c>
      <c r="E3" s="15" t="s">
        <v>18</v>
      </c>
      <c r="F3" s="15" t="s">
        <v>10</v>
      </c>
      <c r="G3" s="15" t="s">
        <v>11</v>
      </c>
      <c r="H3" s="15" t="s">
        <v>9</v>
      </c>
      <c r="I3" s="15" t="s">
        <v>18</v>
      </c>
      <c r="J3" s="15" t="s">
        <v>10</v>
      </c>
      <c r="K3" s="15" t="s">
        <v>11</v>
      </c>
      <c r="L3" s="16" t="s">
        <v>13</v>
      </c>
      <c r="M3" s="15" t="s">
        <v>18</v>
      </c>
      <c r="N3" s="16" t="s">
        <v>10</v>
      </c>
      <c r="O3" s="15" t="s">
        <v>11</v>
      </c>
    </row>
    <row r="4" spans="1:15" s="1" customFormat="1" ht="21.75" customHeight="1">
      <c r="A4" s="13" t="s">
        <v>3</v>
      </c>
      <c r="B4" s="18">
        <v>2</v>
      </c>
      <c r="C4" s="19">
        <v>3</v>
      </c>
      <c r="D4" s="19">
        <v>4</v>
      </c>
      <c r="E4" s="19">
        <v>5</v>
      </c>
      <c r="F4" s="18">
        <v>6</v>
      </c>
      <c r="G4" s="19">
        <v>7</v>
      </c>
      <c r="H4" s="19">
        <v>8</v>
      </c>
      <c r="I4" s="19">
        <v>9</v>
      </c>
      <c r="J4" s="18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15</v>
      </c>
    </row>
    <row r="5" spans="1:15" s="1" customFormat="1" ht="40.5" customHeight="1">
      <c r="A5" s="44" t="s">
        <v>14</v>
      </c>
      <c r="B5" s="45"/>
      <c r="C5" s="46"/>
      <c r="D5" s="20">
        <f>D6+D12+D15+D18</f>
        <v>358335539</v>
      </c>
      <c r="E5" s="20">
        <f>E6+E12+E15+E18</f>
        <v>4476400</v>
      </c>
      <c r="F5" s="20">
        <f>F6+F12+F15+F18</f>
        <v>96345400</v>
      </c>
      <c r="G5" s="20">
        <f>G6+G12+G15+G18</f>
        <v>257513739</v>
      </c>
      <c r="H5" s="20">
        <f>H6+H12+H15</f>
        <v>26175482.44</v>
      </c>
      <c r="I5" s="20">
        <f>I6+I12+I15</f>
        <v>0</v>
      </c>
      <c r="J5" s="20">
        <f>J6+J12+J15</f>
        <v>0</v>
      </c>
      <c r="K5" s="20">
        <f>K6+K12+K18</f>
        <v>29476357.44</v>
      </c>
      <c r="L5" s="21">
        <f>H5/D5*100</f>
        <v>7.304740833981304</v>
      </c>
      <c r="M5" s="21">
        <f>I5/E5*100</f>
        <v>0</v>
      </c>
      <c r="N5" s="22">
        <f>J5*100/F5</f>
        <v>0</v>
      </c>
      <c r="O5" s="22">
        <f>K5/G5*100</f>
        <v>11.446518370035395</v>
      </c>
    </row>
    <row r="6" spans="1:15" s="1" customFormat="1" ht="43.5" customHeight="1">
      <c r="A6" s="23" t="s">
        <v>3</v>
      </c>
      <c r="B6" s="24" t="s">
        <v>27</v>
      </c>
      <c r="C6" s="24"/>
      <c r="D6" s="20">
        <f>SUM(D7:D11)</f>
        <v>202823198</v>
      </c>
      <c r="E6" s="20">
        <f>SUM(E8:E11)</f>
        <v>0</v>
      </c>
      <c r="F6" s="20">
        <f>SUM(F7:F11)</f>
        <v>91057500</v>
      </c>
      <c r="G6" s="20">
        <f>SUM(G7:G11)</f>
        <v>111765698</v>
      </c>
      <c r="H6" s="20">
        <f>SUM(H7:H10)</f>
        <v>1369783</v>
      </c>
      <c r="I6" s="20">
        <f>SUM(I7:I10)</f>
        <v>0</v>
      </c>
      <c r="J6" s="20">
        <f>SUM(J7:J10)</f>
        <v>0</v>
      </c>
      <c r="K6" s="20">
        <f>SUM(K7:K10)</f>
        <v>1369783</v>
      </c>
      <c r="L6" s="21">
        <f aca="true" t="shared" si="0" ref="L6:L19">H6/D6*100</f>
        <v>0.6753581510927561</v>
      </c>
      <c r="M6" s="21"/>
      <c r="N6" s="22">
        <f>J6*100/F6</f>
        <v>0</v>
      </c>
      <c r="O6" s="22">
        <f aca="true" t="shared" si="1" ref="O6:O16">K6/G6*100</f>
        <v>1.2255844364699444</v>
      </c>
    </row>
    <row r="7" spans="1:15" s="1" customFormat="1" ht="59.25" customHeight="1">
      <c r="A7" s="25" t="s">
        <v>4</v>
      </c>
      <c r="B7" s="26" t="s">
        <v>28</v>
      </c>
      <c r="C7" s="27" t="s">
        <v>24</v>
      </c>
      <c r="D7" s="9">
        <f>F7+G7+E7</f>
        <v>15375770</v>
      </c>
      <c r="E7" s="9">
        <v>0</v>
      </c>
      <c r="F7" s="9">
        <v>7742400</v>
      </c>
      <c r="G7" s="9">
        <v>7633370</v>
      </c>
      <c r="H7" s="9">
        <f>J7+K7+I7</f>
        <v>1369783</v>
      </c>
      <c r="I7" s="9">
        <v>0</v>
      </c>
      <c r="J7" s="9">
        <v>0</v>
      </c>
      <c r="K7" s="9">
        <v>1369783</v>
      </c>
      <c r="L7" s="10">
        <f t="shared" si="0"/>
        <v>8.908711563713558</v>
      </c>
      <c r="M7" s="10">
        <f>E7</f>
        <v>0</v>
      </c>
      <c r="N7" s="11">
        <f>J7*100/F7</f>
        <v>0</v>
      </c>
      <c r="O7" s="11">
        <f t="shared" si="1"/>
        <v>17.944669261414028</v>
      </c>
    </row>
    <row r="8" spans="1:15" s="1" customFormat="1" ht="108" customHeight="1">
      <c r="A8" s="57" t="s">
        <v>5</v>
      </c>
      <c r="B8" s="59" t="s">
        <v>29</v>
      </c>
      <c r="C8" s="30" t="s">
        <v>19</v>
      </c>
      <c r="D8" s="9">
        <f>F8+G8+E8</f>
        <v>139459701</v>
      </c>
      <c r="E8" s="9">
        <v>0</v>
      </c>
      <c r="F8" s="9">
        <v>83315100</v>
      </c>
      <c r="G8" s="9">
        <v>56144601</v>
      </c>
      <c r="H8" s="9">
        <f>J8+K8+I8</f>
        <v>0</v>
      </c>
      <c r="I8" s="9">
        <v>0</v>
      </c>
      <c r="J8" s="9">
        <v>0</v>
      </c>
      <c r="K8" s="9">
        <v>0</v>
      </c>
      <c r="L8" s="9">
        <f>N8+O8+M8</f>
        <v>0</v>
      </c>
      <c r="M8" s="9">
        <v>0</v>
      </c>
      <c r="N8" s="9">
        <v>0</v>
      </c>
      <c r="O8" s="9">
        <v>0</v>
      </c>
    </row>
    <row r="9" spans="1:15" s="1" customFormat="1" ht="108" customHeight="1">
      <c r="A9" s="58"/>
      <c r="B9" s="60"/>
      <c r="C9" s="27" t="s">
        <v>24</v>
      </c>
      <c r="D9" s="9">
        <f>E9+F9+G9</f>
        <v>1436034</v>
      </c>
      <c r="E9" s="9">
        <v>0</v>
      </c>
      <c r="F9" s="9">
        <v>0</v>
      </c>
      <c r="G9" s="9">
        <v>1436034</v>
      </c>
      <c r="H9" s="9">
        <f>J9+K9+I9</f>
        <v>0</v>
      </c>
      <c r="I9" s="9">
        <v>0</v>
      </c>
      <c r="J9" s="9">
        <v>0</v>
      </c>
      <c r="K9" s="9">
        <v>0</v>
      </c>
      <c r="L9" s="9">
        <f>N9+O9+M9</f>
        <v>0</v>
      </c>
      <c r="M9" s="9">
        <v>0</v>
      </c>
      <c r="N9" s="9">
        <v>0</v>
      </c>
      <c r="O9" s="9">
        <v>0</v>
      </c>
    </row>
    <row r="10" spans="1:15" s="1" customFormat="1" ht="75" customHeight="1">
      <c r="A10" s="28" t="s">
        <v>22</v>
      </c>
      <c r="B10" s="29" t="s">
        <v>30</v>
      </c>
      <c r="C10" s="27" t="s">
        <v>24</v>
      </c>
      <c r="D10" s="9">
        <f>F10+G10+E10</f>
        <v>45957000</v>
      </c>
      <c r="E10" s="9">
        <v>0</v>
      </c>
      <c r="F10" s="9">
        <v>0</v>
      </c>
      <c r="G10" s="9">
        <v>45957000</v>
      </c>
      <c r="H10" s="9">
        <f>J10+K10+I10</f>
        <v>0</v>
      </c>
      <c r="I10" s="9">
        <v>0</v>
      </c>
      <c r="J10" s="9">
        <v>0</v>
      </c>
      <c r="K10" s="9">
        <v>0</v>
      </c>
      <c r="L10" s="9">
        <f>N10+O10+M10</f>
        <v>0</v>
      </c>
      <c r="M10" s="9">
        <v>0</v>
      </c>
      <c r="N10" s="9">
        <v>0</v>
      </c>
      <c r="O10" s="9">
        <v>0</v>
      </c>
    </row>
    <row r="11" spans="1:15" s="1" customFormat="1" ht="75" customHeight="1">
      <c r="A11" s="28" t="s">
        <v>37</v>
      </c>
      <c r="B11" s="40" t="s">
        <v>38</v>
      </c>
      <c r="C11" s="39" t="s">
        <v>21</v>
      </c>
      <c r="D11" s="9">
        <f>E11+F11+G11</f>
        <v>594693</v>
      </c>
      <c r="E11" s="9">
        <v>0</v>
      </c>
      <c r="F11" s="9">
        <v>0</v>
      </c>
      <c r="G11" s="9">
        <v>594693</v>
      </c>
      <c r="H11" s="9">
        <f>J11+K11+I11</f>
        <v>0</v>
      </c>
      <c r="I11" s="9">
        <v>0</v>
      </c>
      <c r="J11" s="9">
        <v>0</v>
      </c>
      <c r="K11" s="9">
        <v>0</v>
      </c>
      <c r="L11" s="9">
        <f>N11+O11+M11</f>
        <v>0</v>
      </c>
      <c r="M11" s="9">
        <v>0</v>
      </c>
      <c r="N11" s="9">
        <v>0</v>
      </c>
      <c r="O11" s="9">
        <v>0</v>
      </c>
    </row>
    <row r="12" spans="1:15" s="2" customFormat="1" ht="48" customHeight="1">
      <c r="A12" s="23" t="s">
        <v>15</v>
      </c>
      <c r="B12" s="24" t="s">
        <v>31</v>
      </c>
      <c r="C12" s="32"/>
      <c r="D12" s="20">
        <f aca="true" t="shared" si="2" ref="D12:K12">D13+D14</f>
        <v>142145666</v>
      </c>
      <c r="E12" s="20">
        <f t="shared" si="2"/>
        <v>0</v>
      </c>
      <c r="F12" s="20">
        <f t="shared" si="2"/>
        <v>0</v>
      </c>
      <c r="G12" s="20">
        <f t="shared" si="2"/>
        <v>142145666</v>
      </c>
      <c r="H12" s="20">
        <f t="shared" si="2"/>
        <v>24805699.44</v>
      </c>
      <c r="I12" s="20">
        <f t="shared" si="2"/>
        <v>0</v>
      </c>
      <c r="J12" s="20">
        <f t="shared" si="2"/>
        <v>0</v>
      </c>
      <c r="K12" s="20">
        <f t="shared" si="2"/>
        <v>24805699.44</v>
      </c>
      <c r="L12" s="21">
        <f t="shared" si="0"/>
        <v>17.450900993351425</v>
      </c>
      <c r="M12" s="21">
        <f>E12</f>
        <v>0</v>
      </c>
      <c r="N12" s="22">
        <f>N13+N14</f>
        <v>0</v>
      </c>
      <c r="O12" s="22">
        <f t="shared" si="1"/>
        <v>17.450900993351425</v>
      </c>
    </row>
    <row r="13" spans="1:15" s="1" customFormat="1" ht="80.25" customHeight="1">
      <c r="A13" s="25" t="s">
        <v>6</v>
      </c>
      <c r="B13" s="38" t="s">
        <v>32</v>
      </c>
      <c r="C13" s="27" t="s">
        <v>24</v>
      </c>
      <c r="D13" s="9">
        <f>F13+G13+E13</f>
        <v>95054166</v>
      </c>
      <c r="E13" s="9">
        <v>0</v>
      </c>
      <c r="F13" s="9">
        <v>0</v>
      </c>
      <c r="G13" s="9">
        <v>95054166</v>
      </c>
      <c r="H13" s="9">
        <f>J13+K13+I13</f>
        <v>18105901.64</v>
      </c>
      <c r="I13" s="9">
        <v>0</v>
      </c>
      <c r="J13" s="9">
        <v>0</v>
      </c>
      <c r="K13" s="12">
        <v>18105901.64</v>
      </c>
      <c r="L13" s="9">
        <f>N13+O13+M13</f>
        <v>19.047983273031928</v>
      </c>
      <c r="M13" s="9">
        <v>0</v>
      </c>
      <c r="N13" s="9">
        <v>0</v>
      </c>
      <c r="O13" s="12">
        <f>K13/G13*100</f>
        <v>19.047983273031928</v>
      </c>
    </row>
    <row r="14" spans="1:15" s="1" customFormat="1" ht="60.75" customHeight="1">
      <c r="A14" s="33" t="s">
        <v>7</v>
      </c>
      <c r="B14" s="38" t="s">
        <v>33</v>
      </c>
      <c r="C14" s="27" t="s">
        <v>24</v>
      </c>
      <c r="D14" s="9">
        <f>F14+G14+E14</f>
        <v>47091500</v>
      </c>
      <c r="E14" s="9">
        <v>0</v>
      </c>
      <c r="F14" s="9">
        <v>0</v>
      </c>
      <c r="G14" s="9">
        <v>47091500</v>
      </c>
      <c r="H14" s="9">
        <f>J14+K14+I14</f>
        <v>6699797.8</v>
      </c>
      <c r="I14" s="9">
        <v>0</v>
      </c>
      <c r="J14" s="9">
        <v>0</v>
      </c>
      <c r="K14" s="12">
        <v>6699797.8</v>
      </c>
      <c r="L14" s="9">
        <f>N14+O14+M14</f>
        <v>14.227191319027849</v>
      </c>
      <c r="M14" s="9">
        <v>0</v>
      </c>
      <c r="N14" s="9">
        <v>0</v>
      </c>
      <c r="O14" s="12">
        <f>K14/G14*100</f>
        <v>14.227191319027849</v>
      </c>
    </row>
    <row r="15" spans="1:15" ht="66.75" customHeight="1">
      <c r="A15" s="25" t="s">
        <v>16</v>
      </c>
      <c r="B15" s="36" t="s">
        <v>34</v>
      </c>
      <c r="C15" s="30"/>
      <c r="D15" s="34">
        <f aca="true" t="shared" si="3" ref="D15:K15">D16+D17</f>
        <v>10065800</v>
      </c>
      <c r="E15" s="20">
        <f t="shared" si="3"/>
        <v>4476400</v>
      </c>
      <c r="F15" s="20">
        <f t="shared" si="3"/>
        <v>5287900</v>
      </c>
      <c r="G15" s="20">
        <f t="shared" si="3"/>
        <v>301500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1">
        <f t="shared" si="0"/>
        <v>0</v>
      </c>
      <c r="M15" s="21">
        <f>I15/E15*100</f>
        <v>0</v>
      </c>
      <c r="N15" s="22">
        <f>J15*100/F15</f>
        <v>0</v>
      </c>
      <c r="O15" s="22">
        <f t="shared" si="1"/>
        <v>0</v>
      </c>
    </row>
    <row r="16" spans="1:15" ht="109.5" customHeight="1">
      <c r="A16" s="33" t="s">
        <v>17</v>
      </c>
      <c r="B16" s="29" t="s">
        <v>35</v>
      </c>
      <c r="C16" s="27" t="s">
        <v>21</v>
      </c>
      <c r="D16" s="9">
        <f>F16+G16+E16</f>
        <v>6028600</v>
      </c>
      <c r="E16" s="9">
        <v>448800</v>
      </c>
      <c r="F16" s="9">
        <v>5278300</v>
      </c>
      <c r="G16" s="9">
        <v>301500</v>
      </c>
      <c r="H16" s="9">
        <f>J16+K16+I16</f>
        <v>0</v>
      </c>
      <c r="I16" s="9">
        <v>0</v>
      </c>
      <c r="J16" s="9">
        <v>0</v>
      </c>
      <c r="K16" s="12">
        <v>0</v>
      </c>
      <c r="L16" s="10">
        <f t="shared" si="0"/>
        <v>0</v>
      </c>
      <c r="M16" s="10">
        <f>I16/E16*100</f>
        <v>0</v>
      </c>
      <c r="N16" s="11">
        <f>J16*100/F16</f>
        <v>0</v>
      </c>
      <c r="O16" s="11">
        <f t="shared" si="1"/>
        <v>0</v>
      </c>
    </row>
    <row r="17" spans="1:15" ht="58.5" customHeight="1">
      <c r="A17" s="31" t="s">
        <v>23</v>
      </c>
      <c r="B17" s="37" t="s">
        <v>36</v>
      </c>
      <c r="C17" s="27" t="s">
        <v>21</v>
      </c>
      <c r="D17" s="9">
        <f>F17+G17+E17</f>
        <v>4037200</v>
      </c>
      <c r="E17" s="9">
        <v>4027600</v>
      </c>
      <c r="F17" s="9">
        <v>9600</v>
      </c>
      <c r="G17" s="9">
        <v>0</v>
      </c>
      <c r="H17" s="9">
        <f>J17+K17+I17</f>
        <v>0</v>
      </c>
      <c r="I17" s="9">
        <v>0</v>
      </c>
      <c r="J17" s="9">
        <v>0</v>
      </c>
      <c r="K17" s="12">
        <v>0</v>
      </c>
      <c r="L17" s="10">
        <f t="shared" si="0"/>
        <v>0</v>
      </c>
      <c r="M17" s="10">
        <f>I17/E17*100</f>
        <v>0</v>
      </c>
      <c r="N17" s="11">
        <f>J17*100/F17</f>
        <v>0</v>
      </c>
      <c r="O17" s="11">
        <f>G17</f>
        <v>0</v>
      </c>
    </row>
    <row r="18" spans="1:15" ht="58.5" customHeight="1">
      <c r="A18" s="42" t="s">
        <v>40</v>
      </c>
      <c r="B18" s="41" t="s">
        <v>39</v>
      </c>
      <c r="C18" s="27"/>
      <c r="D18" s="34">
        <f>D19</f>
        <v>3300875</v>
      </c>
      <c r="E18" s="34">
        <f>E19</f>
        <v>0</v>
      </c>
      <c r="F18" s="34">
        <f>F19</f>
        <v>0</v>
      </c>
      <c r="G18" s="34">
        <f>G19</f>
        <v>3300875</v>
      </c>
      <c r="H18" s="34">
        <f>J18+K18+I18</f>
        <v>3300875</v>
      </c>
      <c r="I18" s="34">
        <v>0</v>
      </c>
      <c r="J18" s="34">
        <v>0</v>
      </c>
      <c r="K18" s="34">
        <v>3300875</v>
      </c>
      <c r="L18" s="21">
        <f t="shared" si="0"/>
        <v>100</v>
      </c>
      <c r="M18" s="21">
        <v>0</v>
      </c>
      <c r="N18" s="22">
        <v>0</v>
      </c>
      <c r="O18" s="11">
        <v>0</v>
      </c>
    </row>
    <row r="19" spans="1:15" ht="104.25" customHeight="1">
      <c r="A19" s="42"/>
      <c r="B19" s="40" t="s">
        <v>41</v>
      </c>
      <c r="C19" s="27" t="s">
        <v>21</v>
      </c>
      <c r="D19" s="9">
        <f>E19+F19+G19</f>
        <v>3300875</v>
      </c>
      <c r="E19" s="9">
        <v>0</v>
      </c>
      <c r="F19" s="9">
        <v>0</v>
      </c>
      <c r="G19" s="9">
        <v>3300875</v>
      </c>
      <c r="H19" s="9">
        <f>J19+K19+I19</f>
        <v>3300875</v>
      </c>
      <c r="I19" s="9">
        <v>0</v>
      </c>
      <c r="J19" s="9">
        <v>0</v>
      </c>
      <c r="K19" s="12">
        <v>3300875</v>
      </c>
      <c r="L19" s="10">
        <f t="shared" si="0"/>
        <v>100</v>
      </c>
      <c r="M19" s="10">
        <v>0</v>
      </c>
      <c r="N19" s="11">
        <v>0</v>
      </c>
      <c r="O19" s="11">
        <v>0</v>
      </c>
    </row>
    <row r="20" spans="1:7" ht="43.5" customHeight="1" hidden="1">
      <c r="A20" s="43" t="s">
        <v>20</v>
      </c>
      <c r="B20" s="43"/>
      <c r="C20" s="43"/>
      <c r="D20" s="43"/>
      <c r="E20" s="43"/>
      <c r="F20" s="1"/>
      <c r="G20" s="1"/>
    </row>
    <row r="21" spans="1:7" ht="43.5" customHeight="1">
      <c r="A21" s="35"/>
      <c r="B21" s="35"/>
      <c r="C21" s="35"/>
      <c r="D21" s="35"/>
      <c r="E21" s="35"/>
      <c r="F21" s="1"/>
      <c r="G21" s="1"/>
    </row>
    <row r="22" spans="1:7" ht="43.5" customHeight="1">
      <c r="A22" s="35"/>
      <c r="B22" s="35"/>
      <c r="C22" s="35"/>
      <c r="D22" s="35"/>
      <c r="E22" s="35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</sheetData>
  <sheetProtection/>
  <mergeCells count="10">
    <mergeCell ref="A20:E20"/>
    <mergeCell ref="A5:C5"/>
    <mergeCell ref="A1:O1"/>
    <mergeCell ref="A2:A3"/>
    <mergeCell ref="C2:C3"/>
    <mergeCell ref="D2:G2"/>
    <mergeCell ref="H2:K2"/>
    <mergeCell ref="L2:O2"/>
    <mergeCell ref="A8:A9"/>
    <mergeCell ref="B8:B9"/>
  </mergeCells>
  <printOptions/>
  <pageMargins left="0" right="0" top="0.3937007874015748" bottom="0" header="0.31496062992125984" footer="0.31496062992125984"/>
  <pageSetup fitToHeight="17" fitToWidth="1" orientation="landscape" paperSize="9" scale="4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Аксенова Инна Валерьевна</cp:lastModifiedBy>
  <cp:lastPrinted>2024-04-17T03:54:28Z</cp:lastPrinted>
  <dcterms:created xsi:type="dcterms:W3CDTF">2012-05-22T08:33:39Z</dcterms:created>
  <dcterms:modified xsi:type="dcterms:W3CDTF">2024-04-17T04:00:36Z</dcterms:modified>
  <cp:category/>
  <cp:version/>
  <cp:contentType/>
  <cp:contentStatus/>
</cp:coreProperties>
</file>