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11A29A66-66B2-43E8-8161-43E9D4C635B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5" sheetId="19" r:id="rId1"/>
    <sheet name="6" sheetId="25" r:id="rId2"/>
    <sheet name="7" sheetId="26" r:id="rId3"/>
    <sheet name="8" sheetId="27" r:id="rId4"/>
    <sheet name="9" sheetId="28" r:id="rId5"/>
    <sheet name="10" sheetId="29" r:id="rId6"/>
    <sheet name="11" sheetId="30" r:id="rId7"/>
  </sheets>
  <definedNames>
    <definedName name="_xlnm._FilterDatabase" localSheetId="5" hidden="1">'10'!$A$3:$P$29</definedName>
    <definedName name="_xlnm._FilterDatabase" localSheetId="6" hidden="1">'11'!$A$3:$P$13</definedName>
    <definedName name="_xlnm._FilterDatabase" localSheetId="0" hidden="1">'5'!$A$3:$P$69</definedName>
    <definedName name="_xlnm._FilterDatabase" localSheetId="1" hidden="1">'6'!$A$3:$P$76</definedName>
    <definedName name="_xlnm._FilterDatabase" localSheetId="2" hidden="1">'7'!$A$3:$P$60</definedName>
    <definedName name="_xlnm._FilterDatabase" localSheetId="3" hidden="1">'8'!$A$3:$P$42</definedName>
    <definedName name="_xlnm._FilterDatabase" localSheetId="4" hidden="1">'9'!$A$3:$P$25</definedName>
    <definedName name="_xlnm.Print_Titles" localSheetId="5">'10'!$3:$4</definedName>
    <definedName name="_xlnm.Print_Titles" localSheetId="6">'11'!$3:$4</definedName>
    <definedName name="_xlnm.Print_Titles" localSheetId="0">'5'!$3:$4</definedName>
    <definedName name="_xlnm.Print_Titles" localSheetId="1">'6'!$3:$4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</workbook>
</file>

<file path=xl/calcChain.xml><?xml version="1.0" encoding="utf-8"?>
<calcChain xmlns="http://schemas.openxmlformats.org/spreadsheetml/2006/main">
  <c r="N58" i="25" l="1"/>
  <c r="M58" i="25"/>
  <c r="N42" i="25"/>
  <c r="M42" i="25"/>
  <c r="N25" i="25"/>
  <c r="M25" i="25"/>
  <c r="M59" i="25"/>
  <c r="N59" i="25"/>
  <c r="M60" i="25"/>
  <c r="N60" i="25"/>
  <c r="M61" i="25"/>
  <c r="N61" i="25"/>
  <c r="M63" i="25"/>
  <c r="N63" i="25"/>
  <c r="M64" i="25"/>
  <c r="N64" i="25"/>
  <c r="M65" i="25"/>
  <c r="N65" i="25"/>
  <c r="M66" i="25"/>
  <c r="N66" i="25"/>
  <c r="M67" i="25"/>
  <c r="N67" i="25"/>
  <c r="M68" i="25"/>
  <c r="N68" i="25"/>
  <c r="M69" i="25"/>
  <c r="N69" i="25"/>
  <c r="M70" i="25"/>
  <c r="N70" i="25"/>
  <c r="M71" i="25"/>
  <c r="N71" i="25"/>
  <c r="M72" i="25"/>
  <c r="N72" i="25"/>
  <c r="M73" i="25"/>
  <c r="N73" i="25"/>
  <c r="M74" i="25"/>
  <c r="N74" i="25"/>
  <c r="M75" i="25"/>
  <c r="N75" i="25"/>
  <c r="N31" i="27"/>
  <c r="M31" i="27"/>
  <c r="N20" i="27"/>
  <c r="M20" i="27"/>
  <c r="N43" i="26" l="1"/>
  <c r="M43" i="26"/>
  <c r="N40" i="26"/>
  <c r="M40" i="26"/>
  <c r="M57" i="26"/>
  <c r="M35" i="27" l="1"/>
  <c r="K36" i="27"/>
  <c r="I36" i="27"/>
  <c r="G36" i="27"/>
  <c r="M39" i="25"/>
  <c r="K40" i="25"/>
  <c r="I40" i="25"/>
  <c r="G40" i="25"/>
  <c r="L40" i="25" l="1"/>
  <c r="N40" i="25" s="1"/>
  <c r="L36" i="27"/>
  <c r="N36" i="27" s="1"/>
  <c r="M24" i="29"/>
  <c r="N24" i="29"/>
  <c r="M25" i="29"/>
  <c r="N25" i="29"/>
  <c r="M26" i="29"/>
  <c r="N26" i="29"/>
  <c r="M27" i="29"/>
  <c r="N27" i="29"/>
  <c r="M28" i="29"/>
  <c r="N28" i="29"/>
  <c r="M29" i="29"/>
  <c r="N29" i="29"/>
  <c r="K25" i="28"/>
  <c r="I25" i="28"/>
  <c r="G25" i="28"/>
  <c r="M40" i="25" l="1"/>
  <c r="M36" i="27"/>
  <c r="N13" i="30"/>
  <c r="M13" i="30"/>
  <c r="N12" i="30"/>
  <c r="M12" i="30"/>
  <c r="N11" i="30"/>
  <c r="M11" i="30"/>
  <c r="N10" i="30"/>
  <c r="M10" i="30"/>
  <c r="N9" i="30"/>
  <c r="M9" i="30"/>
  <c r="N8" i="30"/>
  <c r="M8" i="30"/>
  <c r="N7" i="30"/>
  <c r="M7" i="30"/>
  <c r="N6" i="30"/>
  <c r="M6" i="30"/>
  <c r="M5" i="30"/>
  <c r="N23" i="29"/>
  <c r="M23" i="29"/>
  <c r="N22" i="29"/>
  <c r="M22" i="29"/>
  <c r="N21" i="29"/>
  <c r="M21" i="29"/>
  <c r="N20" i="29"/>
  <c r="M20" i="29"/>
  <c r="N19" i="29"/>
  <c r="M19" i="29"/>
  <c r="N18" i="29"/>
  <c r="M18" i="29"/>
  <c r="N17" i="29"/>
  <c r="M17" i="29"/>
  <c r="N16" i="29"/>
  <c r="M16" i="29"/>
  <c r="N15" i="29"/>
  <c r="M15" i="29"/>
  <c r="N14" i="29"/>
  <c r="M14" i="29"/>
  <c r="N13" i="29"/>
  <c r="M13" i="29"/>
  <c r="N12" i="29"/>
  <c r="M12" i="29"/>
  <c r="N11" i="29"/>
  <c r="M11" i="29"/>
  <c r="N10" i="29"/>
  <c r="M10" i="29"/>
  <c r="N9" i="29"/>
  <c r="M9" i="29"/>
  <c r="N8" i="29"/>
  <c r="M8" i="29"/>
  <c r="N7" i="29"/>
  <c r="M7" i="29"/>
  <c r="N6" i="29"/>
  <c r="M6" i="29"/>
  <c r="M5" i="29"/>
  <c r="N24" i="28"/>
  <c r="M24" i="28"/>
  <c r="N23" i="28"/>
  <c r="M23" i="28"/>
  <c r="N22" i="28"/>
  <c r="M22" i="28"/>
  <c r="N21" i="28"/>
  <c r="M21" i="28"/>
  <c r="N20" i="28"/>
  <c r="M20" i="28"/>
  <c r="N19" i="28"/>
  <c r="M19" i="28"/>
  <c r="N18" i="28"/>
  <c r="M18" i="28"/>
  <c r="N17" i="28"/>
  <c r="M17" i="28"/>
  <c r="N16" i="28"/>
  <c r="M16" i="28"/>
  <c r="N15" i="28"/>
  <c r="M15" i="28"/>
  <c r="N14" i="28"/>
  <c r="M14" i="28"/>
  <c r="N13" i="28"/>
  <c r="M13" i="28"/>
  <c r="N12" i="28"/>
  <c r="M12" i="28"/>
  <c r="N11" i="28"/>
  <c r="M11" i="28"/>
  <c r="N10" i="28"/>
  <c r="M10" i="28"/>
  <c r="N9" i="28"/>
  <c r="M9" i="28"/>
  <c r="N8" i="28"/>
  <c r="M8" i="28"/>
  <c r="N7" i="28"/>
  <c r="M7" i="28"/>
  <c r="N6" i="28"/>
  <c r="M6" i="28"/>
  <c r="M5" i="28"/>
  <c r="N37" i="27"/>
  <c r="M37" i="27"/>
  <c r="N35" i="27"/>
  <c r="N34" i="27"/>
  <c r="M34" i="27"/>
  <c r="N33" i="27"/>
  <c r="M33" i="27"/>
  <c r="N32" i="27"/>
  <c r="M32" i="27"/>
  <c r="N30" i="27"/>
  <c r="M30" i="27"/>
  <c r="N29" i="27"/>
  <c r="M29" i="27"/>
  <c r="N28" i="27"/>
  <c r="M28" i="27"/>
  <c r="N27" i="27"/>
  <c r="M27" i="27"/>
  <c r="N26" i="27"/>
  <c r="M26" i="27"/>
  <c r="N25" i="27"/>
  <c r="M25" i="27"/>
  <c r="N24" i="27"/>
  <c r="M24" i="27"/>
  <c r="N23" i="27"/>
  <c r="M23" i="27"/>
  <c r="N22" i="27"/>
  <c r="M22" i="27"/>
  <c r="N21" i="27"/>
  <c r="M21" i="27"/>
  <c r="N19" i="27"/>
  <c r="M19" i="27"/>
  <c r="N18" i="27"/>
  <c r="M18" i="27"/>
  <c r="N17" i="27"/>
  <c r="M17" i="27"/>
  <c r="N16" i="27"/>
  <c r="M16" i="27"/>
  <c r="N15" i="27"/>
  <c r="M15" i="27"/>
  <c r="N14" i="27"/>
  <c r="M14" i="27"/>
  <c r="N13" i="27"/>
  <c r="M13" i="27"/>
  <c r="N12" i="27"/>
  <c r="M12" i="27"/>
  <c r="N11" i="27"/>
  <c r="M11" i="27"/>
  <c r="N10" i="27"/>
  <c r="M10" i="27"/>
  <c r="N9" i="27"/>
  <c r="M9" i="27"/>
  <c r="N8" i="27"/>
  <c r="M8" i="27"/>
  <c r="N7" i="27"/>
  <c r="M7" i="27"/>
  <c r="N6" i="27"/>
  <c r="M6" i="27"/>
  <c r="M5" i="27"/>
  <c r="N57" i="26"/>
  <c r="N56" i="26"/>
  <c r="M56" i="26"/>
  <c r="N55" i="26"/>
  <c r="M55" i="26"/>
  <c r="N54" i="26"/>
  <c r="M54" i="26"/>
  <c r="N53" i="26"/>
  <c r="M53" i="26"/>
  <c r="N52" i="26"/>
  <c r="M52" i="26"/>
  <c r="N51" i="26"/>
  <c r="M51" i="26"/>
  <c r="N50" i="26"/>
  <c r="M50" i="26"/>
  <c r="N49" i="26"/>
  <c r="M49" i="26"/>
  <c r="N48" i="26"/>
  <c r="M48" i="26"/>
  <c r="N47" i="26"/>
  <c r="M47" i="26"/>
  <c r="N46" i="26"/>
  <c r="M46" i="26"/>
  <c r="N45" i="26"/>
  <c r="M45" i="26"/>
  <c r="N44" i="26"/>
  <c r="M44" i="26"/>
  <c r="N42" i="26"/>
  <c r="M42" i="26"/>
  <c r="N41" i="26"/>
  <c r="M41" i="26"/>
  <c r="N39" i="26"/>
  <c r="M39" i="26"/>
  <c r="N38" i="26"/>
  <c r="M38" i="26"/>
  <c r="N37" i="26"/>
  <c r="M37" i="26"/>
  <c r="N36" i="26"/>
  <c r="M36" i="26"/>
  <c r="N35" i="26"/>
  <c r="M35" i="26"/>
  <c r="N34" i="26"/>
  <c r="M34" i="26"/>
  <c r="N33" i="26"/>
  <c r="M33" i="26"/>
  <c r="N32" i="26"/>
  <c r="M32" i="26"/>
  <c r="N31" i="26"/>
  <c r="M31" i="26"/>
  <c r="N30" i="26"/>
  <c r="M30" i="26"/>
  <c r="N29" i="26"/>
  <c r="M29" i="26"/>
  <c r="N28" i="26"/>
  <c r="M28" i="26"/>
  <c r="N27" i="26"/>
  <c r="M27" i="26"/>
  <c r="N26" i="26"/>
  <c r="M26" i="26"/>
  <c r="N25" i="26"/>
  <c r="M25" i="26"/>
  <c r="N24" i="26"/>
  <c r="M24" i="26"/>
  <c r="N23" i="26"/>
  <c r="M23" i="26"/>
  <c r="N22" i="26"/>
  <c r="M22" i="26"/>
  <c r="N21" i="26"/>
  <c r="M21" i="26"/>
  <c r="N20" i="26"/>
  <c r="M20" i="26"/>
  <c r="N19" i="26"/>
  <c r="M19" i="26"/>
  <c r="N18" i="26"/>
  <c r="M18" i="26"/>
  <c r="N17" i="26"/>
  <c r="M17" i="26"/>
  <c r="N16" i="26"/>
  <c r="M16" i="26"/>
  <c r="N15" i="26"/>
  <c r="M15" i="26"/>
  <c r="N14" i="26"/>
  <c r="M14" i="26"/>
  <c r="N13" i="26"/>
  <c r="M13" i="26"/>
  <c r="N12" i="26"/>
  <c r="M12" i="26"/>
  <c r="N11" i="26"/>
  <c r="M11" i="26"/>
  <c r="N10" i="26"/>
  <c r="M10" i="26"/>
  <c r="N9" i="26"/>
  <c r="M9" i="26"/>
  <c r="N8" i="26"/>
  <c r="M8" i="26"/>
  <c r="N7" i="26"/>
  <c r="M7" i="26"/>
  <c r="N6" i="26"/>
  <c r="M6" i="26"/>
  <c r="M5" i="26"/>
  <c r="N57" i="25"/>
  <c r="M57" i="25"/>
  <c r="N56" i="25"/>
  <c r="M56" i="25"/>
  <c r="N55" i="25"/>
  <c r="M55" i="25"/>
  <c r="N54" i="25"/>
  <c r="M54" i="25"/>
  <c r="N53" i="25"/>
  <c r="M53" i="25"/>
  <c r="N52" i="25"/>
  <c r="M52" i="25"/>
  <c r="N51" i="25"/>
  <c r="M51" i="25"/>
  <c r="N50" i="25"/>
  <c r="M50" i="25"/>
  <c r="N49" i="25"/>
  <c r="M49" i="25"/>
  <c r="N48" i="25"/>
  <c r="M48" i="25"/>
  <c r="N47" i="25"/>
  <c r="M47" i="25"/>
  <c r="N46" i="25"/>
  <c r="M46" i="25"/>
  <c r="N45" i="25"/>
  <c r="M45" i="25"/>
  <c r="N44" i="25"/>
  <c r="M44" i="25"/>
  <c r="N43" i="25"/>
  <c r="M43" i="25"/>
  <c r="N41" i="25"/>
  <c r="M41" i="25"/>
  <c r="N39" i="25"/>
  <c r="N38" i="25"/>
  <c r="M38" i="25"/>
  <c r="N37" i="25"/>
  <c r="M37" i="25"/>
  <c r="N36" i="25"/>
  <c r="M36" i="25"/>
  <c r="N35" i="25"/>
  <c r="M35" i="25"/>
  <c r="N34" i="25"/>
  <c r="M34" i="25"/>
  <c r="N33" i="25"/>
  <c r="M33" i="25"/>
  <c r="N32" i="25"/>
  <c r="M32" i="25"/>
  <c r="N31" i="25"/>
  <c r="M31" i="25"/>
  <c r="N30" i="25"/>
  <c r="M30" i="25"/>
  <c r="N29" i="25"/>
  <c r="M29" i="25"/>
  <c r="N28" i="25"/>
  <c r="M28" i="25"/>
  <c r="N27" i="25"/>
  <c r="M27" i="25"/>
  <c r="N26" i="25"/>
  <c r="M26" i="25"/>
  <c r="N24" i="25"/>
  <c r="M24" i="25"/>
  <c r="N23" i="25"/>
  <c r="M23" i="25"/>
  <c r="N22" i="25"/>
  <c r="M22" i="25"/>
  <c r="N21" i="25"/>
  <c r="M21" i="25"/>
  <c r="N20" i="25"/>
  <c r="M20" i="25"/>
  <c r="N19" i="25"/>
  <c r="M19" i="25"/>
  <c r="N18" i="25"/>
  <c r="M18" i="25"/>
  <c r="N17" i="25"/>
  <c r="M17" i="25"/>
  <c r="N16" i="25"/>
  <c r="M16" i="25"/>
  <c r="N15" i="25"/>
  <c r="M15" i="25"/>
  <c r="N14" i="25"/>
  <c r="M14" i="25"/>
  <c r="N13" i="25"/>
  <c r="M13" i="25"/>
  <c r="N12" i="25"/>
  <c r="M12" i="25"/>
  <c r="N11" i="25"/>
  <c r="M11" i="25"/>
  <c r="N10" i="25"/>
  <c r="M10" i="25"/>
  <c r="N9" i="25"/>
  <c r="M9" i="25"/>
  <c r="N8" i="25"/>
  <c r="M8" i="25"/>
  <c r="N7" i="25"/>
  <c r="M7" i="25"/>
  <c r="N6" i="25"/>
  <c r="M6" i="25"/>
  <c r="M5" i="25"/>
  <c r="M40" i="19" l="1"/>
  <c r="N40" i="19"/>
  <c r="M41" i="19"/>
  <c r="N41" i="19"/>
  <c r="M42" i="19"/>
  <c r="N42" i="19"/>
  <c r="M43" i="19"/>
  <c r="N43" i="19"/>
  <c r="M44" i="19"/>
  <c r="N44" i="19"/>
  <c r="M45" i="19"/>
  <c r="N45" i="19"/>
  <c r="M46" i="19"/>
  <c r="N46" i="19"/>
  <c r="M47" i="19"/>
  <c r="N47" i="19"/>
  <c r="M48" i="19"/>
  <c r="N48" i="19"/>
  <c r="M49" i="19"/>
  <c r="N49" i="19"/>
  <c r="M50" i="19"/>
  <c r="N50" i="19"/>
  <c r="M51" i="19"/>
  <c r="N51" i="19"/>
  <c r="M52" i="19"/>
  <c r="N52" i="19"/>
  <c r="M53" i="19"/>
  <c r="N53" i="19"/>
  <c r="M54" i="19"/>
  <c r="N54" i="19"/>
  <c r="M55" i="19"/>
  <c r="N55" i="19"/>
  <c r="M56" i="19"/>
  <c r="N56" i="19"/>
  <c r="M30" i="19" l="1"/>
  <c r="N30" i="19"/>
  <c r="M27" i="19"/>
  <c r="N27" i="19"/>
  <c r="M14" i="19" l="1"/>
  <c r="N14" i="19"/>
  <c r="M15" i="19"/>
  <c r="N15" i="19"/>
  <c r="M16" i="19"/>
  <c r="N16" i="19"/>
  <c r="M17" i="19"/>
  <c r="N17" i="19"/>
  <c r="M18" i="19"/>
  <c r="N18" i="19"/>
  <c r="M19" i="19"/>
  <c r="N19" i="19"/>
  <c r="M20" i="19"/>
  <c r="N20" i="19"/>
  <c r="M21" i="19"/>
  <c r="N21" i="19"/>
  <c r="M22" i="19"/>
  <c r="N22" i="19"/>
  <c r="M23" i="19"/>
  <c r="N23" i="19"/>
  <c r="M24" i="19"/>
  <c r="N24" i="19"/>
  <c r="M25" i="19"/>
  <c r="N25" i="19"/>
  <c r="M26" i="19"/>
  <c r="N26" i="19"/>
  <c r="M28" i="19"/>
  <c r="N28" i="19"/>
  <c r="M29" i="19"/>
  <c r="N29" i="19"/>
  <c r="M31" i="19"/>
  <c r="N31" i="19"/>
  <c r="M32" i="19"/>
  <c r="N32" i="19"/>
  <c r="M33" i="19"/>
  <c r="N33" i="19"/>
  <c r="M34" i="19"/>
  <c r="N34" i="19"/>
  <c r="M35" i="19"/>
  <c r="N35" i="19"/>
  <c r="M36" i="19"/>
  <c r="N36" i="19"/>
  <c r="M37" i="19"/>
  <c r="N37" i="19"/>
  <c r="M38" i="19"/>
  <c r="N38" i="19"/>
  <c r="M39" i="19"/>
  <c r="N39" i="19"/>
  <c r="M7" i="19" l="1"/>
  <c r="N7" i="19"/>
  <c r="M8" i="19"/>
  <c r="N8" i="19"/>
  <c r="M9" i="19"/>
  <c r="N9" i="19"/>
  <c r="M10" i="19"/>
  <c r="N10" i="19"/>
  <c r="M11" i="19"/>
  <c r="N11" i="19"/>
  <c r="M12" i="19"/>
  <c r="N12" i="19"/>
  <c r="M13" i="19"/>
  <c r="N13" i="19"/>
  <c r="N6" i="19"/>
  <c r="M6" i="19"/>
  <c r="M5" i="19"/>
</calcChain>
</file>

<file path=xl/sharedStrings.xml><?xml version="1.0" encoding="utf-8"?>
<sst xmlns="http://schemas.openxmlformats.org/spreadsheetml/2006/main" count="1360" uniqueCount="536">
  <si>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</si>
  <si>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</si>
  <si>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</si>
  <si>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</si>
  <si>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</si>
  <si>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</si>
  <si>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</si>
  <si>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</si>
  <si>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</si>
  <si>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</si>
  <si>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</si>
  <si>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</si>
  <si>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</si>
  <si>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>Дмитриевна</t>
  </si>
  <si>
    <t>Алексеевна</t>
  </si>
  <si>
    <t>Софья</t>
  </si>
  <si>
    <t>Александровна</t>
  </si>
  <si>
    <t>София</t>
  </si>
  <si>
    <t>Сергеевна</t>
  </si>
  <si>
    <t>Ивановна</t>
  </si>
  <si>
    <t>Варвара</t>
  </si>
  <si>
    <t>Денисовна</t>
  </si>
  <si>
    <t>Романовна</t>
  </si>
  <si>
    <t>Виктория</t>
  </si>
  <si>
    <t>Екатерина</t>
  </si>
  <si>
    <t>Игоревна</t>
  </si>
  <si>
    <t>Ксения</t>
  </si>
  <si>
    <t>Андреевна</t>
  </si>
  <si>
    <t>Мария</t>
  </si>
  <si>
    <t>Анастасия</t>
  </si>
  <si>
    <t>Милена</t>
  </si>
  <si>
    <t>Максимовна</t>
  </si>
  <si>
    <t>Вероника</t>
  </si>
  <si>
    <t>Павловна</t>
  </si>
  <si>
    <t>Владимировна</t>
  </si>
  <si>
    <t>Елена</t>
  </si>
  <si>
    <t>Николаевна</t>
  </si>
  <si>
    <t>Олеговна</t>
  </si>
  <si>
    <t>Ульяна</t>
  </si>
  <si>
    <t>Руслановна</t>
  </si>
  <si>
    <t xml:space="preserve">Екатерина </t>
  </si>
  <si>
    <t>Константиновна</t>
  </si>
  <si>
    <t>Евгеньевна</t>
  </si>
  <si>
    <t>Анна</t>
  </si>
  <si>
    <t>Диана</t>
  </si>
  <si>
    <t>Александра</t>
  </si>
  <si>
    <t>Дарья</t>
  </si>
  <si>
    <t>Алина</t>
  </si>
  <si>
    <t>Валерия</t>
  </si>
  <si>
    <t>Камилла</t>
  </si>
  <si>
    <t>Елизавета</t>
  </si>
  <si>
    <t>Арина</t>
  </si>
  <si>
    <t>Юрьевна</t>
  </si>
  <si>
    <t>Полина</t>
  </si>
  <si>
    <t>Владиславовна</t>
  </si>
  <si>
    <t>Валерьевна</t>
  </si>
  <si>
    <t>Витальевна</t>
  </si>
  <si>
    <t>Кристина</t>
  </si>
  <si>
    <t xml:space="preserve">Анастасия </t>
  </si>
  <si>
    <t>Вячеславовна</t>
  </si>
  <si>
    <t>Амина</t>
  </si>
  <si>
    <t>Милана</t>
  </si>
  <si>
    <t>Элина</t>
  </si>
  <si>
    <t xml:space="preserve">Полина </t>
  </si>
  <si>
    <t>Маргарита</t>
  </si>
  <si>
    <t>Рустамовна</t>
  </si>
  <si>
    <t>Артемовна</t>
  </si>
  <si>
    <t>Викторовна</t>
  </si>
  <si>
    <t>Карина</t>
  </si>
  <si>
    <t>Мадина</t>
  </si>
  <si>
    <t>Ирина</t>
  </si>
  <si>
    <t xml:space="preserve">Дарья </t>
  </si>
  <si>
    <t>Анатольевна</t>
  </si>
  <si>
    <t>Ольга</t>
  </si>
  <si>
    <t>Таисия</t>
  </si>
  <si>
    <t>Ангелина</t>
  </si>
  <si>
    <t>Эвелина</t>
  </si>
  <si>
    <t>Ева</t>
  </si>
  <si>
    <t>Ткаченко</t>
  </si>
  <si>
    <t>МБОУ "СОШ №7"</t>
  </si>
  <si>
    <t>МБОУ "СОШ №10"</t>
  </si>
  <si>
    <t>МБОУ "СОШ №13"</t>
  </si>
  <si>
    <t>ЧОУ "НПГ"</t>
  </si>
  <si>
    <t>МБОУ "СОШ №6"</t>
  </si>
  <si>
    <t>МБОУ "СОКШ №4"</t>
  </si>
  <si>
    <t>Кузнецова</t>
  </si>
  <si>
    <t xml:space="preserve">Ангелина </t>
  </si>
  <si>
    <t>МБОУ "СОШ №2 им.А.И. Исаевой"</t>
  </si>
  <si>
    <t>МБОУ "СОШ №1"</t>
  </si>
  <si>
    <t xml:space="preserve">Алина </t>
  </si>
  <si>
    <t>Розумняк</t>
  </si>
  <si>
    <t>МБОУ "СОШ №9"</t>
  </si>
  <si>
    <t>МБОУ "СОШ №8"</t>
  </si>
  <si>
    <t>Изабелла</t>
  </si>
  <si>
    <t>Кривошеева</t>
  </si>
  <si>
    <t>Ильясова</t>
  </si>
  <si>
    <t>Нурай</t>
  </si>
  <si>
    <t>Владимирова</t>
  </si>
  <si>
    <t>Кустова</t>
  </si>
  <si>
    <t>Степановна</t>
  </si>
  <si>
    <t>Ильдаровна</t>
  </si>
  <si>
    <t>Кира</t>
  </si>
  <si>
    <t>Капитонова</t>
  </si>
  <si>
    <t>Аделина</t>
  </si>
  <si>
    <t>Сираева</t>
  </si>
  <si>
    <t>Самира</t>
  </si>
  <si>
    <t>Аликовна</t>
  </si>
  <si>
    <t>Алёна</t>
  </si>
  <si>
    <t>Носова</t>
  </si>
  <si>
    <t>Сафиуллина</t>
  </si>
  <si>
    <t>Олеся</t>
  </si>
  <si>
    <t>Есения</t>
  </si>
  <si>
    <t xml:space="preserve">Александровна </t>
  </si>
  <si>
    <t>Андреева</t>
  </si>
  <si>
    <t>Василиса</t>
  </si>
  <si>
    <t>Михайловна</t>
  </si>
  <si>
    <t>МБОУ "Лицей №1"</t>
  </si>
  <si>
    <t>МБОУ "Школа развития №24"</t>
  </si>
  <si>
    <t>Камила</t>
  </si>
  <si>
    <t>Конкина</t>
  </si>
  <si>
    <t>Кылосова</t>
  </si>
  <si>
    <t>Сабина</t>
  </si>
  <si>
    <t>Байрамалиева</t>
  </si>
  <si>
    <t>Марьян</t>
  </si>
  <si>
    <t>Кайырбековна</t>
  </si>
  <si>
    <t>Геворговна</t>
  </si>
  <si>
    <t xml:space="preserve">Нехаева </t>
  </si>
  <si>
    <t xml:space="preserve">Мокроусова </t>
  </si>
  <si>
    <t xml:space="preserve">Ксения </t>
  </si>
  <si>
    <t>Фаткуллина</t>
  </si>
  <si>
    <t>Зайцева</t>
  </si>
  <si>
    <t>Салмина</t>
  </si>
  <si>
    <t>Егорова</t>
  </si>
  <si>
    <t>Евгения</t>
  </si>
  <si>
    <t>Холматова</t>
  </si>
  <si>
    <t>Парвина</t>
  </si>
  <si>
    <t>Таскаева</t>
  </si>
  <si>
    <t>Анжелика</t>
  </si>
  <si>
    <t>Альбертовна</t>
  </si>
  <si>
    <t>Яна</t>
  </si>
  <si>
    <t>Густомясова</t>
  </si>
  <si>
    <t>Каролина</t>
  </si>
  <si>
    <t>Сабрина</t>
  </si>
  <si>
    <t xml:space="preserve">Коровко </t>
  </si>
  <si>
    <t>Юрина</t>
  </si>
  <si>
    <t>Наталья</t>
  </si>
  <si>
    <t>Кадонцева</t>
  </si>
  <si>
    <t>Ситенко</t>
  </si>
  <si>
    <t>Аббасова</t>
  </si>
  <si>
    <t>Захра</t>
  </si>
  <si>
    <t>Игумнова</t>
  </si>
  <si>
    <t>Мусорина</t>
  </si>
  <si>
    <t xml:space="preserve">Николаенко </t>
  </si>
  <si>
    <t>Колкнева</t>
  </si>
  <si>
    <t>Андриенко</t>
  </si>
  <si>
    <t>Кадирова</t>
  </si>
  <si>
    <t>Мунира</t>
  </si>
  <si>
    <t>Алишеровна</t>
  </si>
  <si>
    <t>Нургалиева</t>
  </si>
  <si>
    <t>Ильнуровна</t>
  </si>
  <si>
    <t>Гельдт</t>
  </si>
  <si>
    <t>Семибратова</t>
  </si>
  <si>
    <t>Абдрашитова</t>
  </si>
  <si>
    <t>Асалия</t>
  </si>
  <si>
    <t>Шавалеева</t>
  </si>
  <si>
    <t>Артуровна</t>
  </si>
  <si>
    <t>Горохова</t>
  </si>
  <si>
    <t>Минязева</t>
  </si>
  <si>
    <t>Земфировна</t>
  </si>
  <si>
    <t>Лиана</t>
  </si>
  <si>
    <t>Гадалина</t>
  </si>
  <si>
    <t>Гурдина</t>
  </si>
  <si>
    <t>Хадиджа</t>
  </si>
  <si>
    <t>Собирова</t>
  </si>
  <si>
    <t>Сабринахон</t>
  </si>
  <si>
    <t>Теория</t>
  </si>
  <si>
    <t>%</t>
  </si>
  <si>
    <t>Гимнастика</t>
  </si>
  <si>
    <t>ЛА (сек.)</t>
  </si>
  <si>
    <t>Алла</t>
  </si>
  <si>
    <t xml:space="preserve">Яшнева </t>
  </si>
  <si>
    <t>Венеровна</t>
  </si>
  <si>
    <t xml:space="preserve">Садовская </t>
  </si>
  <si>
    <t xml:space="preserve">Ева </t>
  </si>
  <si>
    <t xml:space="preserve">Чернобровенко </t>
  </si>
  <si>
    <t>Гусейнова</t>
  </si>
  <si>
    <t>Рахима</t>
  </si>
  <si>
    <t>Вагулина</t>
  </si>
  <si>
    <t>Левкович</t>
  </si>
  <si>
    <t>Анфиса</t>
  </si>
  <si>
    <t>Черненко</t>
  </si>
  <si>
    <t>Мансурова</t>
  </si>
  <si>
    <t>Куйлибаева</t>
  </si>
  <si>
    <t>Илхамжоновна</t>
  </si>
  <si>
    <t>Валова</t>
  </si>
  <si>
    <t xml:space="preserve">Амина </t>
  </si>
  <si>
    <t>Рамилевна</t>
  </si>
  <si>
    <t>Трушина</t>
  </si>
  <si>
    <t>Жевлакова</t>
  </si>
  <si>
    <t>Винокурова</t>
  </si>
  <si>
    <t>Ярославовна</t>
  </si>
  <si>
    <t>Лень</t>
  </si>
  <si>
    <t>Усова</t>
  </si>
  <si>
    <t>Шергилашвили</t>
  </si>
  <si>
    <t>Амирановна</t>
  </si>
  <si>
    <t>Ярослава</t>
  </si>
  <si>
    <t>Рахматуллина</t>
  </si>
  <si>
    <t>Лилия</t>
  </si>
  <si>
    <t>Хахонина</t>
  </si>
  <si>
    <t>Нурина</t>
  </si>
  <si>
    <t>Осипова</t>
  </si>
  <si>
    <t>Азалия</t>
  </si>
  <si>
    <t>Ринатовна</t>
  </si>
  <si>
    <t>Галеева</t>
  </si>
  <si>
    <t>Айдаровна</t>
  </si>
  <si>
    <t xml:space="preserve">София </t>
  </si>
  <si>
    <t>Владислава</t>
  </si>
  <si>
    <t>Вилисова</t>
  </si>
  <si>
    <t xml:space="preserve">Якимчак </t>
  </si>
  <si>
    <t>Катаргулова</t>
  </si>
  <si>
    <t>Ирэн</t>
  </si>
  <si>
    <t xml:space="preserve"> Эдуардовна</t>
  </si>
  <si>
    <t>Гизатуллина</t>
  </si>
  <si>
    <t>Рустина</t>
  </si>
  <si>
    <t>Мирослава</t>
  </si>
  <si>
    <t>Кутлубаева</t>
  </si>
  <si>
    <t>Агеева</t>
  </si>
  <si>
    <t>Хидирова</t>
  </si>
  <si>
    <t>Кумри</t>
  </si>
  <si>
    <t>Никитина</t>
  </si>
  <si>
    <t>Марифатовна</t>
  </si>
  <si>
    <t>Кадиева</t>
  </si>
  <si>
    <t>Тарасова</t>
  </si>
  <si>
    <t>Сатульская</t>
  </si>
  <si>
    <t>МЭ</t>
  </si>
  <si>
    <t>МБОУ "СОШ №5"</t>
  </si>
  <si>
    <t>Шарипова</t>
  </si>
  <si>
    <t>Иделия</t>
  </si>
  <si>
    <t>Гатальская</t>
  </si>
  <si>
    <t>Пермина</t>
  </si>
  <si>
    <t>Динаровна</t>
  </si>
  <si>
    <t>Сабирова</t>
  </si>
  <si>
    <t>Платонова</t>
  </si>
  <si>
    <t>Конопля</t>
  </si>
  <si>
    <t>Ахмадишина</t>
  </si>
  <si>
    <t>Цибульская</t>
  </si>
  <si>
    <t>Григоренко</t>
  </si>
  <si>
    <t>Марья</t>
  </si>
  <si>
    <t>Сосна</t>
  </si>
  <si>
    <t>Кочина</t>
  </si>
  <si>
    <t>Букина</t>
  </si>
  <si>
    <t xml:space="preserve">Фахретдинова </t>
  </si>
  <si>
    <t xml:space="preserve">Хайдарова </t>
  </si>
  <si>
    <t>Данисовна</t>
  </si>
  <si>
    <t>Илюхина</t>
  </si>
  <si>
    <t>Калькова</t>
  </si>
  <si>
    <t>Дюкарева</t>
  </si>
  <si>
    <t>Виолетта</t>
  </si>
  <si>
    <t>Вареник</t>
  </si>
  <si>
    <t>Тельнова</t>
  </si>
  <si>
    <t>Алена</t>
  </si>
  <si>
    <t>Козлова</t>
  </si>
  <si>
    <t>Амирханова</t>
  </si>
  <si>
    <t xml:space="preserve">Шагаева </t>
  </si>
  <si>
    <t>Маратовна</t>
  </si>
  <si>
    <t xml:space="preserve">Кужна </t>
  </si>
  <si>
    <t>Пырялова</t>
  </si>
  <si>
    <t>Олимкулова</t>
  </si>
  <si>
    <t>Маржона</t>
  </si>
  <si>
    <t>Сохибназаровна</t>
  </si>
  <si>
    <t>Колесникович</t>
  </si>
  <si>
    <t>Мирзоева</t>
  </si>
  <si>
    <t>Ариф кызы</t>
  </si>
  <si>
    <t>Зилинская</t>
  </si>
  <si>
    <t>Пользик</t>
  </si>
  <si>
    <t>Григорьевна</t>
  </si>
  <si>
    <t>Дериглазова</t>
  </si>
  <si>
    <t xml:space="preserve">Лидия </t>
  </si>
  <si>
    <t>Арсеньевна</t>
  </si>
  <si>
    <t>Арзуевна</t>
  </si>
  <si>
    <t>Петакова</t>
  </si>
  <si>
    <t>Закировна</t>
  </si>
  <si>
    <t>Мусобекова</t>
  </si>
  <si>
    <t>Альбина</t>
  </si>
  <si>
    <t>Манабжоновна</t>
  </si>
  <si>
    <t>Байдина</t>
  </si>
  <si>
    <t>Конавалова</t>
  </si>
  <si>
    <t>Петри</t>
  </si>
  <si>
    <t>Пиунова</t>
  </si>
  <si>
    <t>Струкова</t>
  </si>
  <si>
    <t>Гладкова</t>
  </si>
  <si>
    <t>Роговенко</t>
  </si>
  <si>
    <t>Василина</t>
  </si>
  <si>
    <t>Храмцова</t>
  </si>
  <si>
    <t>Такиева</t>
  </si>
  <si>
    <t>Алмазовна</t>
  </si>
  <si>
    <t>Султанова</t>
  </si>
  <si>
    <t>Рузильевна</t>
  </si>
  <si>
    <t xml:space="preserve">Выжимова </t>
  </si>
  <si>
    <t xml:space="preserve">Валерия </t>
  </si>
  <si>
    <t>Иванова</t>
  </si>
  <si>
    <t>Руслана</t>
  </si>
  <si>
    <t>Зайвова</t>
  </si>
  <si>
    <t>Аксинья</t>
  </si>
  <si>
    <t xml:space="preserve">Абдурасулова </t>
  </si>
  <si>
    <t xml:space="preserve">Ширин </t>
  </si>
  <si>
    <t>Фарходжоновна</t>
  </si>
  <si>
    <t>Хасаева</t>
  </si>
  <si>
    <t>Марьям</t>
  </si>
  <si>
    <t>Ренатовна</t>
  </si>
  <si>
    <t>Ивашова</t>
  </si>
  <si>
    <t>Геннадьевна</t>
  </si>
  <si>
    <t>Циклаури</t>
  </si>
  <si>
    <t>Доминика</t>
  </si>
  <si>
    <t>Георгиевна</t>
  </si>
  <si>
    <t>МБОУ "СОШ №3 им.А.А.Ивасенко"</t>
  </si>
  <si>
    <t>Валиахметова</t>
  </si>
  <si>
    <t>Деркач</t>
  </si>
  <si>
    <t>Исаева</t>
  </si>
  <si>
    <t>Фаридовна</t>
  </si>
  <si>
    <t>Квочина</t>
  </si>
  <si>
    <t>Татьяна</t>
  </si>
  <si>
    <t>Ростиславовна</t>
  </si>
  <si>
    <t>Антоновна</t>
  </si>
  <si>
    <t>Михайлова</t>
  </si>
  <si>
    <t>Мурзина</t>
  </si>
  <si>
    <t>Попова</t>
  </si>
  <si>
    <t>Ника</t>
  </si>
  <si>
    <t>Лошак</t>
  </si>
  <si>
    <t xml:space="preserve">Сергеевна </t>
  </si>
  <si>
    <t>Лавренко</t>
  </si>
  <si>
    <t>Соломонова</t>
  </si>
  <si>
    <t xml:space="preserve">Евгения </t>
  </si>
  <si>
    <t>Нискорова</t>
  </si>
  <si>
    <t xml:space="preserve">Есения </t>
  </si>
  <si>
    <t>Клепак</t>
  </si>
  <si>
    <t xml:space="preserve">Лебедькова </t>
  </si>
  <si>
    <t xml:space="preserve">Алёна </t>
  </si>
  <si>
    <t xml:space="preserve">Каримова </t>
  </si>
  <si>
    <t>Русламовна</t>
  </si>
  <si>
    <t>Андревна</t>
  </si>
  <si>
    <t>Нигаманова</t>
  </si>
  <si>
    <t xml:space="preserve">Колесник </t>
  </si>
  <si>
    <t xml:space="preserve">Нигметуллова </t>
  </si>
  <si>
    <t>Ильсуровна</t>
  </si>
  <si>
    <t>Герасимова</t>
  </si>
  <si>
    <t>Кунакбаева</t>
  </si>
  <si>
    <t xml:space="preserve">Рябцева </t>
  </si>
  <si>
    <t>Радиковна</t>
  </si>
  <si>
    <t>Дегтянникова</t>
  </si>
  <si>
    <t xml:space="preserve">Назарова </t>
  </si>
  <si>
    <t xml:space="preserve">Василиса </t>
  </si>
  <si>
    <t>Амаль</t>
  </si>
  <si>
    <t>Рафаиловна</t>
  </si>
  <si>
    <t xml:space="preserve">Чеберяк </t>
  </si>
  <si>
    <t>Шелест</t>
  </si>
  <si>
    <t>Красоцкая</t>
  </si>
  <si>
    <t>Финицкая</t>
  </si>
  <si>
    <t>Мамирова</t>
  </si>
  <si>
    <t>Зафаровна</t>
  </si>
  <si>
    <t xml:space="preserve">Инникова </t>
  </si>
  <si>
    <t>Оборина</t>
  </si>
  <si>
    <t>Гордеева</t>
  </si>
  <si>
    <t>Ратанова</t>
  </si>
  <si>
    <t>Майя</t>
  </si>
  <si>
    <t>Федотова</t>
  </si>
  <si>
    <t>Шарун</t>
  </si>
  <si>
    <t>Бунеева</t>
  </si>
  <si>
    <t>Гурова</t>
  </si>
  <si>
    <t>Суббота</t>
  </si>
  <si>
    <t>Евангелина</t>
  </si>
  <si>
    <t>Пивдяблык</t>
  </si>
  <si>
    <t>Бирверт</t>
  </si>
  <si>
    <t>Евдокимова</t>
  </si>
  <si>
    <t>Исраил кызы</t>
  </si>
  <si>
    <t>Адилова</t>
  </si>
  <si>
    <t>Айгуль</t>
  </si>
  <si>
    <t>Абдулазимовна</t>
  </si>
  <si>
    <t>Белова</t>
  </si>
  <si>
    <t>Абдулкапуровна</t>
  </si>
  <si>
    <t>Кавеева</t>
  </si>
  <si>
    <t>Дайганат</t>
  </si>
  <si>
    <t>Рашидовна</t>
  </si>
  <si>
    <t>Магомедова</t>
  </si>
  <si>
    <t>Езимат</t>
  </si>
  <si>
    <t>Марченко</t>
  </si>
  <si>
    <t>Давронджоновна</t>
  </si>
  <si>
    <t>Степаненко</t>
  </si>
  <si>
    <t>Туранова</t>
  </si>
  <si>
    <t>Хуснора</t>
  </si>
  <si>
    <t>Иномжоновна</t>
  </si>
  <si>
    <t>Эрназарова</t>
  </si>
  <si>
    <t>Латифа</t>
  </si>
  <si>
    <t>Турсуновна</t>
  </si>
  <si>
    <t>Эшанова</t>
  </si>
  <si>
    <t>Собиржановна</t>
  </si>
  <si>
    <t>Азябина</t>
  </si>
  <si>
    <t>МБОУ "СОШ №14"</t>
  </si>
  <si>
    <t>Яворская</t>
  </si>
  <si>
    <t>Богданова</t>
  </si>
  <si>
    <t>Жученко</t>
  </si>
  <si>
    <t>Михеева</t>
  </si>
  <si>
    <t>Гасанова</t>
  </si>
  <si>
    <t>Гасановна</t>
  </si>
  <si>
    <t>Таибова</t>
  </si>
  <si>
    <t>Ахмедовна</t>
  </si>
  <si>
    <t>Габиловна</t>
  </si>
  <si>
    <t>Аликаева</t>
  </si>
  <si>
    <t>Вараксина</t>
  </si>
  <si>
    <t>Каирбекова</t>
  </si>
  <si>
    <t>Абдурахмановна</t>
  </si>
  <si>
    <t>Урманцева</t>
  </si>
  <si>
    <t>Римовна</t>
  </si>
  <si>
    <t>Голда</t>
  </si>
  <si>
    <t>Дударь</t>
  </si>
  <si>
    <t>Калабухина</t>
  </si>
  <si>
    <t>Кугаевская</t>
  </si>
  <si>
    <t>Ковальчук</t>
  </si>
  <si>
    <t xml:space="preserve">Арканова </t>
  </si>
  <si>
    <t>Василисса</t>
  </si>
  <si>
    <t>Табакова</t>
  </si>
  <si>
    <t>Быкова</t>
  </si>
  <si>
    <t>Цыганкова</t>
  </si>
  <si>
    <t>Тинаева</t>
  </si>
  <si>
    <t>Филиндаш</t>
  </si>
  <si>
    <t>Юрова</t>
  </si>
  <si>
    <t xml:space="preserve">Ширшова </t>
  </si>
  <si>
    <t>Савадхан кызы</t>
  </si>
  <si>
    <t>Глазунова</t>
  </si>
  <si>
    <t>Атаева</t>
  </si>
  <si>
    <t>Аиша</t>
  </si>
  <si>
    <t>Завурбековна</t>
  </si>
  <si>
    <t>Стреколовских</t>
  </si>
  <si>
    <t>Дёгтева</t>
  </si>
  <si>
    <t>Насирова</t>
  </si>
  <si>
    <t>Лейла</t>
  </si>
  <si>
    <t>Шаиг Кызы</t>
  </si>
  <si>
    <t>Гриневская</t>
  </si>
  <si>
    <t>Никандрова</t>
  </si>
  <si>
    <t>Шишкина</t>
  </si>
  <si>
    <t xml:space="preserve">Крамар </t>
  </si>
  <si>
    <t>Суровецкая</t>
  </si>
  <si>
    <t>Марианна</t>
  </si>
  <si>
    <t>Тимиршина</t>
  </si>
  <si>
    <t>Касухина</t>
  </si>
  <si>
    <t xml:space="preserve">Евсеева </t>
  </si>
  <si>
    <t>Душабоева</t>
  </si>
  <si>
    <t>Фотима</t>
  </si>
  <si>
    <t>Бобировна</t>
  </si>
  <si>
    <t>Витязева</t>
  </si>
  <si>
    <t xml:space="preserve">Нечаева </t>
  </si>
  <si>
    <t>Мохпари</t>
  </si>
  <si>
    <t>Акмаловна</t>
  </si>
  <si>
    <t>Зухро</t>
  </si>
  <si>
    <t>Юнусова</t>
  </si>
  <si>
    <t>Аида</t>
  </si>
  <si>
    <t>Сенченкова</t>
  </si>
  <si>
    <t>Палунина</t>
  </si>
  <si>
    <t>Шакирова</t>
  </si>
  <si>
    <t>Лейсан</t>
  </si>
  <si>
    <t>Колосенко</t>
  </si>
  <si>
    <t>Станиславовна</t>
  </si>
  <si>
    <t>Бычкова</t>
  </si>
  <si>
    <t>Шахабова</t>
  </si>
  <si>
    <t>Солтановна</t>
  </si>
  <si>
    <t>Рыжкова</t>
  </si>
  <si>
    <t>Аджимурадова</t>
  </si>
  <si>
    <t xml:space="preserve">Горных </t>
  </si>
  <si>
    <t xml:space="preserve">Ульяна </t>
  </si>
  <si>
    <t xml:space="preserve">Игошева </t>
  </si>
  <si>
    <t>Адриановна</t>
  </si>
  <si>
    <t xml:space="preserve">Прокудина </t>
  </si>
  <si>
    <t>Холодова</t>
  </si>
  <si>
    <t>Фасхутдинова</t>
  </si>
  <si>
    <t>Альвина</t>
  </si>
  <si>
    <t>Фанисовна</t>
  </si>
  <si>
    <t>Викулова</t>
  </si>
  <si>
    <t>Гиря</t>
  </si>
  <si>
    <t xml:space="preserve">Мамедова </t>
  </si>
  <si>
    <t xml:space="preserve">Айгун </t>
  </si>
  <si>
    <t>Тофиговна</t>
  </si>
  <si>
    <t>Анкушева</t>
  </si>
  <si>
    <t xml:space="preserve">Борисова </t>
  </si>
  <si>
    <t xml:space="preserve">Сабина </t>
  </si>
  <si>
    <t>Смирнова</t>
  </si>
  <si>
    <t xml:space="preserve">Чапурина </t>
  </si>
  <si>
    <t>Рекец</t>
  </si>
  <si>
    <t>Белёва</t>
  </si>
  <si>
    <t xml:space="preserve">Эвелина </t>
  </si>
  <si>
    <t>Кирилловна</t>
  </si>
  <si>
    <t>Курбагатова</t>
  </si>
  <si>
    <t>Алимхановна</t>
  </si>
  <si>
    <t xml:space="preserve">Алексеева </t>
  </si>
  <si>
    <t>Юнакова</t>
  </si>
  <si>
    <t>Мухортова</t>
  </si>
  <si>
    <t>Шайдулаева</t>
  </si>
  <si>
    <t>Севиль</t>
  </si>
  <si>
    <t>Русланжоновна</t>
  </si>
  <si>
    <t>Воропаева</t>
  </si>
  <si>
    <t xml:space="preserve">Танцура </t>
  </si>
  <si>
    <t xml:space="preserve">Елизавета </t>
  </si>
  <si>
    <t xml:space="preserve">Дряблова </t>
  </si>
  <si>
    <t>Резакова</t>
  </si>
  <si>
    <t xml:space="preserve">Березина </t>
  </si>
  <si>
    <t>Сайтиева</t>
  </si>
  <si>
    <t xml:space="preserve">Кристина </t>
  </si>
  <si>
    <t xml:space="preserve">Капустина  </t>
  </si>
  <si>
    <t>Остринская</t>
  </si>
  <si>
    <t xml:space="preserve">Максимова </t>
  </si>
  <si>
    <t xml:space="preserve">Мирослава </t>
  </si>
  <si>
    <t xml:space="preserve">Шагеева </t>
  </si>
  <si>
    <t xml:space="preserve"> Валерьевна</t>
  </si>
  <si>
    <t xml:space="preserve">Стахова </t>
  </si>
  <si>
    <t xml:space="preserve">Писковая </t>
  </si>
  <si>
    <t xml:space="preserve">Абдулмаджидова </t>
  </si>
  <si>
    <t>Арифовна</t>
  </si>
  <si>
    <t>Сырцева</t>
  </si>
  <si>
    <t xml:space="preserve">Кравченко </t>
  </si>
  <si>
    <t xml:space="preserve"> Олеговна</t>
  </si>
  <si>
    <t>Болтушина</t>
  </si>
  <si>
    <t>Колесова</t>
  </si>
  <si>
    <t>Абрамова</t>
  </si>
  <si>
    <t>Балтубаева</t>
  </si>
  <si>
    <t>Динара</t>
  </si>
  <si>
    <t>Азизбековна</t>
  </si>
  <si>
    <t>Яловега</t>
  </si>
  <si>
    <t xml:space="preserve">Лозовская </t>
  </si>
  <si>
    <t xml:space="preserve"> Максимовна</t>
  </si>
  <si>
    <t>Миронова</t>
  </si>
  <si>
    <t>Ильхомовна</t>
  </si>
  <si>
    <t>Вербецкая</t>
  </si>
  <si>
    <t>Свиридова</t>
  </si>
  <si>
    <t>Твердоступова</t>
  </si>
  <si>
    <t>Ломакина</t>
  </si>
  <si>
    <t>51,5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</si>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</sst>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</cellStyleXfs>
  <cellXfs count="6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21" fillId="0" borderId="10" xfId="0" applyFont="1" applyFill="1" applyBorder="1"/>
    <xf numFmtId="0" fontId="0" fillId="0" borderId="0" xfId="0" applyNumberForma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 applyAlignment="1"/>
    <xf numFmtId="0" fontId="21" fillId="0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9" fontId="21" fillId="0" borderId="10" xfId="24" applyFont="1" applyFill="1" applyBorder="1" applyAlignment="1">
      <alignment horizontal="center"/>
    </xf>
    <xf numFmtId="0" fontId="21" fillId="0" borderId="10" xfId="24" applyNumberFormat="1" applyFont="1" applyFill="1" applyBorder="1" applyAlignment="1">
      <alignment horizontal="center"/>
    </xf>
    <xf numFmtId="9" fontId="21" fillId="0" borderId="10" xfId="24" applyFont="1" applyFill="1" applyBorder="1" applyAlignment="1">
      <alignment horizontal="center" vertical="top"/>
    </xf>
    <xf numFmtId="0" fontId="21" fillId="0" borderId="10" xfId="24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2" fillId="0" borderId="10" xfId="0" applyFont="1" applyFill="1" applyBorder="1"/>
    <xf numFmtId="0" fontId="20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/>
    <xf numFmtId="0" fontId="20" fillId="0" borderId="10" xfId="0" applyFont="1" applyBorder="1"/>
    <xf numFmtId="0" fontId="21" fillId="0" borderId="0" xfId="0" applyNumberFormat="1" applyFont="1" applyFill="1" applyBorder="1" applyAlignment="1">
      <alignment horizontal="center"/>
    </xf>
    <xf numFmtId="0" fontId="20" fillId="0" borderId="10" xfId="0" applyFont="1" applyFill="1" applyBorder="1"/>
    <xf numFmtId="2" fontId="20" fillId="0" borderId="10" xfId="0" applyNumberFormat="1" applyFont="1" applyFill="1" applyBorder="1" applyAlignment="1">
      <alignment horizontal="left"/>
    </xf>
    <xf numFmtId="164" fontId="21" fillId="0" borderId="10" xfId="0" applyNumberFormat="1" applyFont="1" applyFill="1" applyBorder="1"/>
    <xf numFmtId="2" fontId="21" fillId="0" borderId="10" xfId="0" applyNumberFormat="1" applyFont="1" applyFill="1" applyBorder="1"/>
    <xf numFmtId="164" fontId="20" fillId="0" borderId="10" xfId="0" applyNumberFormat="1" applyFont="1" applyFill="1" applyBorder="1"/>
    <xf numFmtId="2" fontId="20" fillId="0" borderId="10" xfId="0" applyNumberFormat="1" applyFont="1" applyFill="1" applyBorder="1"/>
    <xf numFmtId="9" fontId="20" fillId="0" borderId="10" xfId="24" applyFont="1" applyFill="1" applyBorder="1" applyAlignment="1">
      <alignment horizontal="center"/>
    </xf>
    <xf numFmtId="0" fontId="20" fillId="0" borderId="10" xfId="24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 vertical="top"/>
    </xf>
    <xf numFmtId="0" fontId="20" fillId="0" borderId="13" xfId="0" applyFont="1" applyFill="1" applyBorder="1"/>
    <xf numFmtId="164" fontId="20" fillId="0" borderId="0" xfId="0" applyNumberFormat="1" applyFont="1" applyFill="1" applyBorder="1"/>
    <xf numFmtId="0" fontId="20" fillId="0" borderId="0" xfId="0" applyFont="1" applyFill="1" applyBorder="1"/>
    <xf numFmtId="9" fontId="20" fillId="0" borderId="10" xfId="24" applyFont="1" applyFill="1" applyBorder="1" applyAlignment="1">
      <alignment horizontal="center" vertical="top"/>
    </xf>
    <xf numFmtId="0" fontId="20" fillId="0" borderId="10" xfId="24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vertical="top"/>
    </xf>
    <xf numFmtId="2" fontId="20" fillId="0" borderId="10" xfId="0" applyNumberFormat="1" applyFont="1" applyFill="1" applyBorder="1" applyAlignment="1">
      <alignment vertical="top"/>
    </xf>
    <xf numFmtId="164" fontId="20" fillId="0" borderId="10" xfId="0" applyNumberFormat="1" applyFont="1" applyFill="1" applyBorder="1" applyAlignment="1">
      <alignment vertical="top"/>
    </xf>
    <xf numFmtId="0" fontId="20" fillId="0" borderId="10" xfId="0" applyFont="1" applyFill="1" applyBorder="1" applyAlignment="1">
      <alignment horizontal="center" vertical="top"/>
    </xf>
    <xf numFmtId="0" fontId="20" fillId="0" borderId="10" xfId="0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2" fontId="23" fillId="0" borderId="10" xfId="0" applyNumberFormat="1" applyFont="1" applyFill="1" applyBorder="1"/>
    <xf numFmtId="0" fontId="20" fillId="15" borderId="10" xfId="0" applyFont="1" applyFill="1" applyBorder="1" applyAlignment="1">
      <alignment vertical="top"/>
    </xf>
    <xf numFmtId="0" fontId="0" fillId="0" borderId="0" xfId="0" applyFont="1" applyFill="1" applyBorder="1"/>
    <xf numFmtId="49" fontId="20" fillId="0" borderId="10" xfId="0" applyNumberFormat="1" applyFont="1" applyFill="1" applyBorder="1" applyAlignment="1">
      <alignment horizontal="right" vertical="top" wrapText="1"/>
    </xf>
    <xf numFmtId="2" fontId="20" fillId="0" borderId="10" xfId="0" applyNumberFormat="1" applyFont="1" applyFill="1" applyBorder="1" applyAlignment="1">
      <alignment horizontal="right" vertical="top"/>
    </xf>
    <xf numFmtId="164" fontId="20" fillId="0" borderId="10" xfId="0" applyNumberFormat="1" applyFont="1" applyFill="1" applyBorder="1" applyAlignment="1">
      <alignment horizontal="right" vertical="top"/>
    </xf>
    <xf numFmtId="0" fontId="20" fillId="0" borderId="10" xfId="0" applyFont="1" applyFill="1" applyBorder="1" applyAlignment="1">
      <alignment horizontal="right" vertical="top"/>
    </xf>
    <xf numFmtId="2" fontId="20" fillId="0" borderId="10" xfId="0" applyNumberFormat="1" applyFont="1" applyFill="1" applyBorder="1" applyAlignment="1"/>
    <xf numFmtId="164" fontId="20" fillId="0" borderId="10" xfId="0" applyNumberFormat="1" applyFont="1" applyFill="1" applyBorder="1" applyAlignment="1"/>
    <xf numFmtId="0" fontId="20" fillId="0" borderId="10" xfId="0" applyFont="1" applyFill="1" applyBorder="1" applyAlignment="1"/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9"/>
  <sheetViews>
    <sheetView tabSelected="1" zoomScale="70" zoomScaleNormal="70" workbookViewId="0">
      <selection activeCell="O5" sqref="O5:P69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6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6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6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</row>
    <row r="4" spans="1:16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9" t="s">
        <v>8</v>
      </c>
      <c r="M4" s="9" t="s">
        <v>9</v>
      </c>
      <c r="N4" s="9" t="s">
        <v>10</v>
      </c>
      <c r="O4" s="10" t="s">
        <v>11</v>
      </c>
      <c r="P4" s="11" t="s">
        <v>12</v>
      </c>
    </row>
    <row r="5" spans="1:16" ht="15.6" x14ac:dyDescent="0.3">
      <c r="A5" s="4" t="s">
        <v>236</v>
      </c>
      <c r="B5" s="4" t="s">
        <v>237</v>
      </c>
      <c r="C5" s="4" t="s">
        <v>196</v>
      </c>
      <c r="D5" s="4" t="s">
        <v>80</v>
      </c>
      <c r="E5" s="4">
        <v>1993</v>
      </c>
      <c r="F5" s="24">
        <v>35</v>
      </c>
      <c r="G5" s="25">
        <v>15.217391304347826</v>
      </c>
      <c r="H5" s="26">
        <v>9.3000000000000007</v>
      </c>
      <c r="I5" s="27">
        <v>38.350515463917532</v>
      </c>
      <c r="J5" s="4">
        <v>129</v>
      </c>
      <c r="K5" s="4">
        <v>31.079069767441862</v>
      </c>
      <c r="L5" s="27">
        <v>84.646976535707225</v>
      </c>
      <c r="M5" s="12">
        <f t="shared" ref="M5:M39" si="0">L5/$B$1</f>
        <v>0.8464697653570723</v>
      </c>
      <c r="N5" s="12"/>
      <c r="O5" s="13">
        <v>1</v>
      </c>
      <c r="P5" s="20">
        <v>1</v>
      </c>
    </row>
    <row r="6" spans="1:16" ht="15.6" x14ac:dyDescent="0.3">
      <c r="A6" s="4" t="s">
        <v>238</v>
      </c>
      <c r="B6" s="4" t="s">
        <v>64</v>
      </c>
      <c r="C6" s="4" t="s">
        <v>14</v>
      </c>
      <c r="D6" s="4" t="s">
        <v>117</v>
      </c>
      <c r="E6" s="4">
        <v>1290</v>
      </c>
      <c r="F6" s="24">
        <v>34</v>
      </c>
      <c r="G6" s="25">
        <v>14.782608695652174</v>
      </c>
      <c r="H6" s="26">
        <v>7.5</v>
      </c>
      <c r="I6" s="27">
        <v>30.927835051546396</v>
      </c>
      <c r="J6" s="4">
        <v>103.01</v>
      </c>
      <c r="K6" s="4">
        <v>38.92049315600427</v>
      </c>
      <c r="L6" s="27">
        <v>84.630936903202837</v>
      </c>
      <c r="M6" s="12">
        <f t="shared" si="0"/>
        <v>0.84630936903202836</v>
      </c>
      <c r="N6" s="12">
        <f t="shared" ref="N6:N39" si="1">L6/$L$5</f>
        <v>0.99981051145403144</v>
      </c>
      <c r="O6" s="13">
        <v>1</v>
      </c>
      <c r="P6" s="20">
        <v>2</v>
      </c>
    </row>
    <row r="7" spans="1:16" ht="15.6" x14ac:dyDescent="0.3">
      <c r="A7" s="4" t="s">
        <v>239</v>
      </c>
      <c r="B7" s="4" t="s">
        <v>46</v>
      </c>
      <c r="C7" s="4" t="s">
        <v>13</v>
      </c>
      <c r="D7" s="4" t="s">
        <v>315</v>
      </c>
      <c r="E7" s="4">
        <v>1725</v>
      </c>
      <c r="F7" s="24">
        <v>27</v>
      </c>
      <c r="G7" s="25">
        <v>11.739130434782609</v>
      </c>
      <c r="H7" s="26">
        <v>9.1999999999999993</v>
      </c>
      <c r="I7" s="27">
        <v>37.938144329896907</v>
      </c>
      <c r="J7" s="4">
        <v>115</v>
      </c>
      <c r="K7" s="4">
        <v>34.862608695652177</v>
      </c>
      <c r="L7" s="27">
        <v>84.539883460331694</v>
      </c>
      <c r="M7" s="12">
        <f t="shared" si="0"/>
        <v>0.845398834603317</v>
      </c>
      <c r="N7" s="12">
        <f t="shared" si="1"/>
        <v>0.99873482692757076</v>
      </c>
      <c r="O7" s="13">
        <v>1</v>
      </c>
      <c r="P7" s="20">
        <v>3</v>
      </c>
    </row>
    <row r="8" spans="1:16" ht="15.6" x14ac:dyDescent="0.3">
      <c r="A8" s="4" t="s">
        <v>134</v>
      </c>
      <c r="B8" s="4" t="s">
        <v>142</v>
      </c>
      <c r="C8" s="4" t="s">
        <v>240</v>
      </c>
      <c r="D8" s="4" t="s">
        <v>117</v>
      </c>
      <c r="E8" s="4">
        <v>1941</v>
      </c>
      <c r="F8" s="24">
        <v>28</v>
      </c>
      <c r="G8" s="25">
        <v>12.173913043478262</v>
      </c>
      <c r="H8" s="26">
        <v>8</v>
      </c>
      <c r="I8" s="27">
        <v>32.989690721649488</v>
      </c>
      <c r="J8" s="4">
        <v>102.46</v>
      </c>
      <c r="K8" s="4">
        <v>39.12941635760297</v>
      </c>
      <c r="L8" s="27">
        <v>84.293020122730724</v>
      </c>
      <c r="M8" s="12">
        <f t="shared" si="0"/>
        <v>0.84293020122730722</v>
      </c>
      <c r="N8" s="12">
        <f t="shared" si="1"/>
        <v>0.99581843997904418</v>
      </c>
      <c r="O8" s="13">
        <v>2</v>
      </c>
      <c r="P8" s="20">
        <v>4</v>
      </c>
    </row>
    <row r="9" spans="1:16" ht="15.6" x14ac:dyDescent="0.3">
      <c r="A9" s="4" t="s">
        <v>241</v>
      </c>
      <c r="B9" s="4" t="s">
        <v>51</v>
      </c>
      <c r="C9" s="4" t="s">
        <v>214</v>
      </c>
      <c r="D9" s="4" t="s">
        <v>91</v>
      </c>
      <c r="E9" s="4">
        <v>1793</v>
      </c>
      <c r="F9" s="24">
        <v>31</v>
      </c>
      <c r="G9" s="25">
        <v>13.478260869565217</v>
      </c>
      <c r="H9" s="26">
        <v>9.6</v>
      </c>
      <c r="I9" s="27">
        <v>39.587628865979383</v>
      </c>
      <c r="J9" s="4">
        <v>129.35</v>
      </c>
      <c r="K9" s="4">
        <v>30.994974874371863</v>
      </c>
      <c r="L9" s="27">
        <v>84.060864609916464</v>
      </c>
      <c r="M9" s="12">
        <f t="shared" si="0"/>
        <v>0.84060864609916464</v>
      </c>
      <c r="N9" s="12">
        <f t="shared" si="1"/>
        <v>0.99307580790504058</v>
      </c>
      <c r="O9" s="13">
        <v>1</v>
      </c>
      <c r="P9" s="20">
        <v>5</v>
      </c>
    </row>
    <row r="10" spans="1:16" ht="15.6" x14ac:dyDescent="0.3">
      <c r="A10" s="4" t="s">
        <v>242</v>
      </c>
      <c r="B10" s="4" t="s">
        <v>53</v>
      </c>
      <c r="C10" s="4" t="s">
        <v>115</v>
      </c>
      <c r="D10" s="4" t="s">
        <v>315</v>
      </c>
      <c r="E10" s="4">
        <v>1740</v>
      </c>
      <c r="F10" s="24">
        <v>23</v>
      </c>
      <c r="G10" s="25">
        <v>10</v>
      </c>
      <c r="H10" s="26">
        <v>9.1999999999999993</v>
      </c>
      <c r="I10" s="27">
        <v>37.938144329896907</v>
      </c>
      <c r="J10" s="4">
        <v>111</v>
      </c>
      <c r="K10" s="4">
        <v>36.118918918918922</v>
      </c>
      <c r="L10" s="27">
        <v>84.057063248815837</v>
      </c>
      <c r="M10" s="12">
        <f t="shared" si="0"/>
        <v>0.84057063248815833</v>
      </c>
      <c r="N10" s="12">
        <f t="shared" si="1"/>
        <v>0.99303089949535839</v>
      </c>
      <c r="O10" s="13">
        <v>2</v>
      </c>
      <c r="P10" s="20">
        <v>5</v>
      </c>
    </row>
    <row r="11" spans="1:16" ht="15.6" x14ac:dyDescent="0.3">
      <c r="A11" s="4" t="s">
        <v>243</v>
      </c>
      <c r="B11" s="4" t="s">
        <v>101</v>
      </c>
      <c r="C11" s="4" t="s">
        <v>21</v>
      </c>
      <c r="D11" s="4" t="s">
        <v>117</v>
      </c>
      <c r="E11" s="4">
        <v>1507</v>
      </c>
      <c r="F11" s="24">
        <v>33</v>
      </c>
      <c r="G11" s="25">
        <v>14.347826086956522</v>
      </c>
      <c r="H11" s="26">
        <v>8</v>
      </c>
      <c r="I11" s="27">
        <v>32.989690721649488</v>
      </c>
      <c r="J11" s="4">
        <v>110.43</v>
      </c>
      <c r="K11" s="4">
        <v>36.305351806574301</v>
      </c>
      <c r="L11" s="27">
        <v>83.642868615180305</v>
      </c>
      <c r="M11" s="12">
        <f t="shared" si="0"/>
        <v>0.8364286861518031</v>
      </c>
      <c r="N11" s="12">
        <f t="shared" si="1"/>
        <v>0.98813769892769476</v>
      </c>
      <c r="O11" s="13">
        <v>3</v>
      </c>
      <c r="P11" s="20">
        <v>6</v>
      </c>
    </row>
    <row r="12" spans="1:16" ht="15.6" x14ac:dyDescent="0.3">
      <c r="A12" s="4" t="s">
        <v>244</v>
      </c>
      <c r="B12" s="4" t="s">
        <v>44</v>
      </c>
      <c r="C12" s="4" t="s">
        <v>21</v>
      </c>
      <c r="D12" s="4" t="s">
        <v>80</v>
      </c>
      <c r="E12" s="4">
        <v>1173</v>
      </c>
      <c r="F12" s="24">
        <v>36</v>
      </c>
      <c r="G12" s="25">
        <v>15.652173913043478</v>
      </c>
      <c r="H12" s="26">
        <v>9</v>
      </c>
      <c r="I12" s="27">
        <v>37.113402061855673</v>
      </c>
      <c r="J12" s="4">
        <v>136</v>
      </c>
      <c r="K12" s="4">
        <v>29.479411764705883</v>
      </c>
      <c r="L12" s="27">
        <v>82.244987739605037</v>
      </c>
      <c r="M12" s="12">
        <f t="shared" si="0"/>
        <v>0.82244987739605036</v>
      </c>
      <c r="N12" s="12">
        <f t="shared" si="1"/>
        <v>0.97162345432280217</v>
      </c>
      <c r="O12" s="13">
        <v>2</v>
      </c>
      <c r="P12" s="20">
        <v>7</v>
      </c>
    </row>
    <row r="13" spans="1:16" ht="15.6" x14ac:dyDescent="0.3">
      <c r="A13" s="24" t="s">
        <v>245</v>
      </c>
      <c r="B13" s="24" t="s">
        <v>53</v>
      </c>
      <c r="C13" s="24" t="s">
        <v>31</v>
      </c>
      <c r="D13" s="4" t="s">
        <v>81</v>
      </c>
      <c r="E13" s="4">
        <v>1953</v>
      </c>
      <c r="F13" s="24">
        <v>27</v>
      </c>
      <c r="G13" s="25">
        <v>11.739130434782609</v>
      </c>
      <c r="H13" s="26">
        <v>9.3000000000000007</v>
      </c>
      <c r="I13" s="27">
        <v>38.350515463917532</v>
      </c>
      <c r="J13" s="4">
        <v>125.08</v>
      </c>
      <c r="K13" s="4">
        <v>32.053086024944037</v>
      </c>
      <c r="L13" s="27">
        <v>82.142731923644178</v>
      </c>
      <c r="M13" s="12">
        <f t="shared" si="0"/>
        <v>0.82142731923644174</v>
      </c>
      <c r="N13" s="12">
        <f t="shared" si="1"/>
        <v>0.97041542752555765</v>
      </c>
      <c r="O13" s="13">
        <v>1</v>
      </c>
      <c r="P13" s="20">
        <v>8</v>
      </c>
    </row>
    <row r="14" spans="1:16" ht="19.5" customHeight="1" x14ac:dyDescent="0.3">
      <c r="A14" s="4" t="s">
        <v>246</v>
      </c>
      <c r="B14" s="4" t="s">
        <v>247</v>
      </c>
      <c r="C14" s="4" t="s">
        <v>31</v>
      </c>
      <c r="D14" s="4" t="s">
        <v>81</v>
      </c>
      <c r="E14" s="4">
        <v>1329</v>
      </c>
      <c r="F14" s="24">
        <v>25</v>
      </c>
      <c r="G14" s="25">
        <v>10.869565217391305</v>
      </c>
      <c r="H14" s="26">
        <v>9.6999999999999993</v>
      </c>
      <c r="I14" s="27">
        <v>40</v>
      </c>
      <c r="J14" s="4">
        <v>132.75</v>
      </c>
      <c r="K14" s="4">
        <v>30.201129943502828</v>
      </c>
      <c r="L14" s="27">
        <v>81.070695160894132</v>
      </c>
      <c r="M14" s="14">
        <f t="shared" si="0"/>
        <v>0.81070695160894135</v>
      </c>
      <c r="N14" s="14">
        <f t="shared" si="1"/>
        <v>0.95775063066423305</v>
      </c>
      <c r="O14" s="15">
        <v>2</v>
      </c>
      <c r="P14" s="20">
        <v>9</v>
      </c>
    </row>
    <row r="15" spans="1:16" ht="15.6" x14ac:dyDescent="0.3">
      <c r="A15" s="4" t="s">
        <v>248</v>
      </c>
      <c r="B15" s="4" t="s">
        <v>45</v>
      </c>
      <c r="C15" s="4" t="s">
        <v>31</v>
      </c>
      <c r="D15" s="4" t="s">
        <v>80</v>
      </c>
      <c r="E15" s="4">
        <v>1843</v>
      </c>
      <c r="F15" s="24">
        <v>30</v>
      </c>
      <c r="G15" s="25">
        <v>13.043478260869565</v>
      </c>
      <c r="H15" s="26">
        <v>9.1999999999999993</v>
      </c>
      <c r="I15" s="27">
        <v>37.938144329896907</v>
      </c>
      <c r="J15" s="4">
        <v>137</v>
      </c>
      <c r="K15" s="4">
        <v>29.264233576642336</v>
      </c>
      <c r="L15" s="27">
        <v>80.245856167408803</v>
      </c>
      <c r="M15" s="12">
        <f t="shared" si="0"/>
        <v>0.80245856167408802</v>
      </c>
      <c r="N15" s="12">
        <f t="shared" si="1"/>
        <v>0.94800617165053891</v>
      </c>
      <c r="O15" s="13">
        <v>3</v>
      </c>
      <c r="P15" s="20">
        <v>10</v>
      </c>
    </row>
    <row r="16" spans="1:16" ht="15.6" x14ac:dyDescent="0.3">
      <c r="A16" s="4" t="s">
        <v>249</v>
      </c>
      <c r="B16" s="4" t="s">
        <v>17</v>
      </c>
      <c r="C16" s="4" t="s">
        <v>19</v>
      </c>
      <c r="D16" s="4" t="s">
        <v>91</v>
      </c>
      <c r="E16" s="4">
        <v>1518</v>
      </c>
      <c r="F16" s="24">
        <v>27</v>
      </c>
      <c r="G16" s="25">
        <v>11.739130434782609</v>
      </c>
      <c r="H16" s="26">
        <v>9.3000000000000007</v>
      </c>
      <c r="I16" s="27">
        <v>38.350515463917532</v>
      </c>
      <c r="J16" s="4">
        <v>138.19</v>
      </c>
      <c r="K16" s="4">
        <v>29.012229539040455</v>
      </c>
      <c r="L16" s="27">
        <v>79.101875437740603</v>
      </c>
      <c r="M16" s="12">
        <f t="shared" si="0"/>
        <v>0.79101875437740599</v>
      </c>
      <c r="N16" s="12">
        <f t="shared" si="1"/>
        <v>0.93449144523635175</v>
      </c>
      <c r="O16" s="13">
        <v>2</v>
      </c>
      <c r="P16" s="20">
        <v>11</v>
      </c>
    </row>
    <row r="17" spans="1:16" ht="15.6" x14ac:dyDescent="0.3">
      <c r="A17" s="4" t="s">
        <v>250</v>
      </c>
      <c r="B17" s="4" t="s">
        <v>24</v>
      </c>
      <c r="C17" s="4" t="s">
        <v>18</v>
      </c>
      <c r="D17" s="4" t="s">
        <v>81</v>
      </c>
      <c r="E17" s="4">
        <v>1235</v>
      </c>
      <c r="F17" s="24">
        <v>29</v>
      </c>
      <c r="G17" s="25">
        <v>12.608695652173912</v>
      </c>
      <c r="H17" s="26">
        <v>9.6999999999999993</v>
      </c>
      <c r="I17" s="27">
        <v>40</v>
      </c>
      <c r="J17" s="4">
        <v>153.19</v>
      </c>
      <c r="K17" s="4">
        <v>26.171421111038583</v>
      </c>
      <c r="L17" s="27">
        <v>78.780116763212504</v>
      </c>
      <c r="M17" s="12">
        <f t="shared" si="0"/>
        <v>0.78780116763212504</v>
      </c>
      <c r="N17" s="12">
        <f t="shared" si="1"/>
        <v>0.93069026192542315</v>
      </c>
      <c r="O17" s="13">
        <v>3</v>
      </c>
      <c r="P17" s="20">
        <v>12</v>
      </c>
    </row>
    <row r="18" spans="1:16" ht="15.6" x14ac:dyDescent="0.3">
      <c r="A18" s="4" t="s">
        <v>251</v>
      </c>
      <c r="B18" s="4" t="s">
        <v>51</v>
      </c>
      <c r="C18" s="4" t="s">
        <v>138</v>
      </c>
      <c r="D18" s="4" t="s">
        <v>81</v>
      </c>
      <c r="E18" s="4">
        <v>1909</v>
      </c>
      <c r="F18" s="24">
        <v>28</v>
      </c>
      <c r="G18" s="25">
        <v>12.173913043478262</v>
      </c>
      <c r="H18" s="26">
        <v>8.9</v>
      </c>
      <c r="I18" s="27">
        <v>36.701030927835056</v>
      </c>
      <c r="J18" s="4">
        <v>135.06</v>
      </c>
      <c r="K18" s="4">
        <v>29.684584629053756</v>
      </c>
      <c r="L18" s="27">
        <v>78.559528600367074</v>
      </c>
      <c r="M18" s="12">
        <f t="shared" si="0"/>
        <v>0.78559528600367079</v>
      </c>
      <c r="N18" s="12">
        <f t="shared" si="1"/>
        <v>0.92808428387548803</v>
      </c>
      <c r="O18" s="13">
        <v>4</v>
      </c>
      <c r="P18" s="20">
        <v>13</v>
      </c>
    </row>
    <row r="19" spans="1:16" ht="15.6" x14ac:dyDescent="0.3">
      <c r="A19" s="4" t="s">
        <v>252</v>
      </c>
      <c r="B19" s="4" t="s">
        <v>61</v>
      </c>
      <c r="C19" s="4" t="s">
        <v>253</v>
      </c>
      <c r="D19" s="4" t="s">
        <v>81</v>
      </c>
      <c r="E19" s="4">
        <v>1922</v>
      </c>
      <c r="F19" s="24">
        <v>28</v>
      </c>
      <c r="G19" s="25">
        <v>12.173913043478262</v>
      </c>
      <c r="H19" s="26">
        <v>9.6999999999999993</v>
      </c>
      <c r="I19" s="27">
        <v>40</v>
      </c>
      <c r="J19" s="4">
        <v>153.18</v>
      </c>
      <c r="K19" s="4">
        <v>26.173129651390521</v>
      </c>
      <c r="L19" s="27">
        <v>78.34704269486879</v>
      </c>
      <c r="M19" s="12">
        <f t="shared" si="0"/>
        <v>0.78347042694868785</v>
      </c>
      <c r="N19" s="12">
        <f t="shared" si="1"/>
        <v>0.9255740240387571</v>
      </c>
      <c r="O19" s="13">
        <v>5</v>
      </c>
      <c r="P19" s="20">
        <v>14</v>
      </c>
    </row>
    <row r="20" spans="1:16" ht="15.6" x14ac:dyDescent="0.3">
      <c r="A20" s="4" t="s">
        <v>254</v>
      </c>
      <c r="B20" s="4" t="s">
        <v>205</v>
      </c>
      <c r="C20" s="4" t="s">
        <v>34</v>
      </c>
      <c r="D20" s="4" t="s">
        <v>80</v>
      </c>
      <c r="E20" s="4">
        <v>1424</v>
      </c>
      <c r="F20" s="24">
        <v>34</v>
      </c>
      <c r="G20" s="25">
        <v>14.782608695652174</v>
      </c>
      <c r="H20" s="26">
        <v>8</v>
      </c>
      <c r="I20" s="27">
        <v>32.989690721649488</v>
      </c>
      <c r="J20" s="4">
        <v>132</v>
      </c>
      <c r="K20" s="4">
        <v>30.372727272727275</v>
      </c>
      <c r="L20" s="27">
        <v>78.145026690028942</v>
      </c>
      <c r="M20" s="12">
        <f t="shared" si="0"/>
        <v>0.7814502669002894</v>
      </c>
      <c r="N20" s="12">
        <f t="shared" si="1"/>
        <v>0.92318745321121398</v>
      </c>
      <c r="O20" s="13">
        <v>4</v>
      </c>
      <c r="P20" s="20">
        <v>15</v>
      </c>
    </row>
    <row r="21" spans="1:16" ht="15.6" x14ac:dyDescent="0.3">
      <c r="A21" s="4" t="s">
        <v>255</v>
      </c>
      <c r="B21" s="4" t="s">
        <v>58</v>
      </c>
      <c r="C21" s="4" t="s">
        <v>52</v>
      </c>
      <c r="D21" s="4" t="s">
        <v>81</v>
      </c>
      <c r="E21" s="4">
        <v>1452</v>
      </c>
      <c r="F21" s="24">
        <v>32</v>
      </c>
      <c r="G21" s="25">
        <v>13.913043478260869</v>
      </c>
      <c r="H21" s="26">
        <v>8.4</v>
      </c>
      <c r="I21" s="27">
        <v>34.639175257731964</v>
      </c>
      <c r="J21" s="4">
        <v>136.33000000000001</v>
      </c>
      <c r="K21" s="4">
        <v>29.408053986650039</v>
      </c>
      <c r="L21" s="27">
        <v>77.96027272264287</v>
      </c>
      <c r="M21" s="12">
        <f t="shared" si="0"/>
        <v>0.77960272722642865</v>
      </c>
      <c r="N21" s="12">
        <f t="shared" si="1"/>
        <v>0.92100481214182939</v>
      </c>
      <c r="O21" s="13">
        <v>6</v>
      </c>
      <c r="P21" s="20">
        <v>16</v>
      </c>
    </row>
    <row r="22" spans="1:16" ht="15.6" x14ac:dyDescent="0.3">
      <c r="A22" s="4" t="s">
        <v>256</v>
      </c>
      <c r="B22" s="4" t="s">
        <v>257</v>
      </c>
      <c r="C22" s="4" t="s">
        <v>25</v>
      </c>
      <c r="D22" s="4" t="s">
        <v>81</v>
      </c>
      <c r="E22" s="4">
        <v>1373</v>
      </c>
      <c r="F22" s="24">
        <v>26</v>
      </c>
      <c r="G22" s="25">
        <v>11.304347826086957</v>
      </c>
      <c r="H22" s="26">
        <v>9.4</v>
      </c>
      <c r="I22" s="27">
        <v>38.762886597938149</v>
      </c>
      <c r="J22" s="4">
        <v>144.12</v>
      </c>
      <c r="K22" s="4">
        <v>27.81848459616986</v>
      </c>
      <c r="L22" s="27">
        <v>77.885719020194955</v>
      </c>
      <c r="M22" s="12">
        <f t="shared" si="0"/>
        <v>0.77885719020194955</v>
      </c>
      <c r="N22" s="12">
        <f t="shared" si="1"/>
        <v>0.92012405177094403</v>
      </c>
      <c r="O22" s="13">
        <v>7</v>
      </c>
      <c r="P22" s="20">
        <v>17</v>
      </c>
    </row>
    <row r="23" spans="1:16" ht="15.6" x14ac:dyDescent="0.3">
      <c r="A23" s="4" t="s">
        <v>258</v>
      </c>
      <c r="B23" s="4" t="s">
        <v>32</v>
      </c>
      <c r="C23" s="4" t="s">
        <v>25</v>
      </c>
      <c r="D23" s="4" t="s">
        <v>81</v>
      </c>
      <c r="E23" s="4">
        <v>1247</v>
      </c>
      <c r="F23" s="24">
        <v>20</v>
      </c>
      <c r="G23" s="25">
        <v>8.695652173913043</v>
      </c>
      <c r="H23" s="26">
        <v>9.6999999999999993</v>
      </c>
      <c r="I23" s="27">
        <v>40</v>
      </c>
      <c r="J23" s="4">
        <v>137.43</v>
      </c>
      <c r="K23" s="4">
        <v>29.172669722767957</v>
      </c>
      <c r="L23" s="27">
        <v>77.86832189668101</v>
      </c>
      <c r="M23" s="12">
        <f t="shared" si="0"/>
        <v>0.77868321896681014</v>
      </c>
      <c r="N23" s="12">
        <f t="shared" si="1"/>
        <v>0.91991852613699998</v>
      </c>
      <c r="O23" s="13">
        <v>8</v>
      </c>
      <c r="P23" s="20">
        <v>18</v>
      </c>
    </row>
    <row r="24" spans="1:16" ht="15.6" x14ac:dyDescent="0.3">
      <c r="A24" s="4" t="s">
        <v>259</v>
      </c>
      <c r="B24" s="4" t="s">
        <v>260</v>
      </c>
      <c r="C24" s="4" t="s">
        <v>14</v>
      </c>
      <c r="D24" s="4" t="s">
        <v>235</v>
      </c>
      <c r="E24" s="4">
        <v>1875</v>
      </c>
      <c r="F24" s="24">
        <v>29</v>
      </c>
      <c r="G24" s="25">
        <v>12.608695652173912</v>
      </c>
      <c r="H24" s="26">
        <v>9</v>
      </c>
      <c r="I24" s="27">
        <v>37.113402061855673</v>
      </c>
      <c r="J24" s="4">
        <v>143.08000000000001</v>
      </c>
      <c r="K24" s="4">
        <v>28.020687727145653</v>
      </c>
      <c r="L24" s="27">
        <v>77.742785441175243</v>
      </c>
      <c r="M24" s="12">
        <f t="shared" si="0"/>
        <v>0.77742785441175244</v>
      </c>
      <c r="N24" s="12">
        <f t="shared" si="1"/>
        <v>0.91843546719451297</v>
      </c>
      <c r="O24" s="13">
        <v>1</v>
      </c>
      <c r="P24" s="20">
        <v>19</v>
      </c>
    </row>
    <row r="25" spans="1:16" ht="15.6" x14ac:dyDescent="0.3">
      <c r="A25" s="4" t="s">
        <v>261</v>
      </c>
      <c r="B25" s="4" t="s">
        <v>46</v>
      </c>
      <c r="C25" s="4" t="s">
        <v>21</v>
      </c>
      <c r="D25" s="4" t="s">
        <v>87</v>
      </c>
      <c r="E25" s="4">
        <v>1491</v>
      </c>
      <c r="F25" s="24">
        <v>32</v>
      </c>
      <c r="G25" s="25">
        <v>13.913043478260869</v>
      </c>
      <c r="H25" s="26">
        <v>7</v>
      </c>
      <c r="I25" s="27">
        <v>28.865979381443299</v>
      </c>
      <c r="J25" s="4">
        <v>118</v>
      </c>
      <c r="K25" s="4">
        <v>33.976271186440677</v>
      </c>
      <c r="L25" s="27">
        <v>76.755294046144854</v>
      </c>
      <c r="M25" s="12">
        <f t="shared" si="0"/>
        <v>0.76755294046144851</v>
      </c>
      <c r="N25" s="12">
        <f t="shared" si="1"/>
        <v>0.90676946994989993</v>
      </c>
      <c r="O25" s="13">
        <v>1</v>
      </c>
      <c r="P25" s="20">
        <v>20</v>
      </c>
    </row>
    <row r="26" spans="1:16" ht="15.6" x14ac:dyDescent="0.3">
      <c r="A26" s="4" t="s">
        <v>262</v>
      </c>
      <c r="B26" s="4" t="s">
        <v>111</v>
      </c>
      <c r="C26" s="4" t="s">
        <v>31</v>
      </c>
      <c r="D26" s="4" t="s">
        <v>81</v>
      </c>
      <c r="E26" s="4">
        <v>1149</v>
      </c>
      <c r="F26" s="24">
        <v>31</v>
      </c>
      <c r="G26" s="25">
        <v>13.478260869565217</v>
      </c>
      <c r="H26" s="26">
        <v>9.3000000000000007</v>
      </c>
      <c r="I26" s="27">
        <v>38.350515463917532</v>
      </c>
      <c r="J26" s="4">
        <v>164.16</v>
      </c>
      <c r="K26" s="4">
        <v>24.422514619883042</v>
      </c>
      <c r="L26" s="27">
        <v>76.251290953365796</v>
      </c>
      <c r="M26" s="12">
        <f t="shared" si="0"/>
        <v>0.76251290953365791</v>
      </c>
      <c r="N26" s="12">
        <f t="shared" si="1"/>
        <v>0.90081529280848183</v>
      </c>
      <c r="O26" s="13">
        <v>9</v>
      </c>
      <c r="P26" s="20">
        <v>21</v>
      </c>
    </row>
    <row r="27" spans="1:16" ht="15.6" x14ac:dyDescent="0.3">
      <c r="A27" s="4" t="s">
        <v>263</v>
      </c>
      <c r="B27" s="4" t="s">
        <v>141</v>
      </c>
      <c r="C27" s="4" t="s">
        <v>264</v>
      </c>
      <c r="D27" s="4" t="s">
        <v>117</v>
      </c>
      <c r="E27" s="4">
        <v>1979</v>
      </c>
      <c r="F27" s="24">
        <v>12</v>
      </c>
      <c r="G27" s="25">
        <v>5.2173913043478262</v>
      </c>
      <c r="H27" s="26">
        <v>7.5</v>
      </c>
      <c r="I27" s="27">
        <v>30.927835051546396</v>
      </c>
      <c r="J27" s="4">
        <v>100.23</v>
      </c>
      <c r="K27" s="4">
        <v>40</v>
      </c>
      <c r="L27" s="27">
        <v>76.145226355894224</v>
      </c>
      <c r="M27" s="12">
        <f t="shared" ref="M27" si="2">L27/$B$1</f>
        <v>0.76145226355894224</v>
      </c>
      <c r="N27" s="12">
        <f t="shared" ref="N27" si="3">L27/$L$5</f>
        <v>0.89956226993852939</v>
      </c>
      <c r="O27" s="13">
        <v>4</v>
      </c>
      <c r="P27" s="20">
        <v>22</v>
      </c>
    </row>
    <row r="28" spans="1:16" ht="15.6" x14ac:dyDescent="0.3">
      <c r="A28" s="4" t="s">
        <v>265</v>
      </c>
      <c r="B28" s="4" t="s">
        <v>48</v>
      </c>
      <c r="C28" s="4" t="s">
        <v>212</v>
      </c>
      <c r="D28" s="4" t="s">
        <v>315</v>
      </c>
      <c r="E28" s="4">
        <v>1536</v>
      </c>
      <c r="F28" s="24">
        <v>33</v>
      </c>
      <c r="G28" s="25">
        <v>14.347826086956522</v>
      </c>
      <c r="H28" s="26">
        <v>7.3</v>
      </c>
      <c r="I28" s="27">
        <v>30.103092783505158</v>
      </c>
      <c r="J28" s="4">
        <v>129</v>
      </c>
      <c r="K28" s="4">
        <v>31.079069767441862</v>
      </c>
      <c r="L28" s="27">
        <v>75.529988637903543</v>
      </c>
      <c r="M28" s="12">
        <f t="shared" si="0"/>
        <v>0.75529988637903545</v>
      </c>
      <c r="N28" s="12">
        <f t="shared" si="1"/>
        <v>0.89229399240316876</v>
      </c>
      <c r="O28" s="13">
        <v>3</v>
      </c>
      <c r="P28" s="20">
        <v>23</v>
      </c>
    </row>
    <row r="29" spans="1:16" ht="15.6" x14ac:dyDescent="0.3">
      <c r="A29" s="4" t="s">
        <v>266</v>
      </c>
      <c r="B29" s="4" t="s">
        <v>53</v>
      </c>
      <c r="C29" s="4" t="s">
        <v>67</v>
      </c>
      <c r="D29" s="4" t="s">
        <v>79</v>
      </c>
      <c r="E29" s="4">
        <v>1762</v>
      </c>
      <c r="F29" s="24">
        <v>23</v>
      </c>
      <c r="G29" s="25">
        <v>10</v>
      </c>
      <c r="H29" s="26">
        <v>8.4</v>
      </c>
      <c r="I29" s="27">
        <v>34.639175257731964</v>
      </c>
      <c r="J29" s="4">
        <v>130.5</v>
      </c>
      <c r="K29" s="4">
        <v>30.721839080459773</v>
      </c>
      <c r="L29" s="27">
        <v>75.361014338191737</v>
      </c>
      <c r="M29" s="12">
        <f t="shared" si="0"/>
        <v>0.75361014338191734</v>
      </c>
      <c r="N29" s="12">
        <f t="shared" si="1"/>
        <v>0.89029776871477118</v>
      </c>
      <c r="O29" s="13">
        <v>1</v>
      </c>
      <c r="P29" s="20">
        <v>24</v>
      </c>
    </row>
    <row r="30" spans="1:16" ht="15.6" x14ac:dyDescent="0.3">
      <c r="A30" s="4" t="s">
        <v>267</v>
      </c>
      <c r="B30" s="4" t="s">
        <v>268</v>
      </c>
      <c r="C30" s="4" t="s">
        <v>269</v>
      </c>
      <c r="D30" s="4" t="s">
        <v>235</v>
      </c>
      <c r="E30" s="4">
        <v>1708</v>
      </c>
      <c r="F30" s="24">
        <v>29</v>
      </c>
      <c r="G30" s="25">
        <v>12.608695652173912</v>
      </c>
      <c r="H30" s="26">
        <v>8</v>
      </c>
      <c r="I30" s="27">
        <v>32.989690721649488</v>
      </c>
      <c r="J30" s="4">
        <v>137.22999999999999</v>
      </c>
      <c r="K30" s="4">
        <v>29.215186183779061</v>
      </c>
      <c r="L30" s="27">
        <v>74.81357255760247</v>
      </c>
      <c r="M30" s="12">
        <f t="shared" ref="M30" si="4">L30/$B$1</f>
        <v>0.7481357255760247</v>
      </c>
      <c r="N30" s="12">
        <f t="shared" ref="N30" si="5">L30/$L$5</f>
        <v>0.88383041686129615</v>
      </c>
      <c r="O30" s="13">
        <v>2</v>
      </c>
      <c r="P30" s="20">
        <v>25</v>
      </c>
    </row>
    <row r="31" spans="1:16" ht="15.6" x14ac:dyDescent="0.3">
      <c r="A31" s="4" t="s">
        <v>270</v>
      </c>
      <c r="B31" s="4" t="s">
        <v>24</v>
      </c>
      <c r="C31" s="4" t="s">
        <v>52</v>
      </c>
      <c r="D31" s="4" t="s">
        <v>81</v>
      </c>
      <c r="E31" s="4">
        <v>1495</v>
      </c>
      <c r="F31" s="24">
        <v>25</v>
      </c>
      <c r="G31" s="25">
        <v>10.869565217391305</v>
      </c>
      <c r="H31" s="26">
        <v>8.8000000000000007</v>
      </c>
      <c r="I31" s="27">
        <v>36.288659793814439</v>
      </c>
      <c r="J31" s="4">
        <v>145.53</v>
      </c>
      <c r="K31" s="4">
        <v>27.548958977530408</v>
      </c>
      <c r="L31" s="27">
        <v>74.707183988736148</v>
      </c>
      <c r="M31" s="12">
        <f t="shared" si="0"/>
        <v>0.74707183988736148</v>
      </c>
      <c r="N31" s="12">
        <f t="shared" si="1"/>
        <v>0.88257356666746267</v>
      </c>
      <c r="O31" s="13">
        <v>10</v>
      </c>
      <c r="P31" s="20">
        <v>26</v>
      </c>
    </row>
    <row r="32" spans="1:16" ht="15.6" x14ac:dyDescent="0.3">
      <c r="A32" s="4" t="s">
        <v>271</v>
      </c>
      <c r="B32" s="4" t="s">
        <v>172</v>
      </c>
      <c r="C32" s="4" t="s">
        <v>272</v>
      </c>
      <c r="D32" s="4" t="s">
        <v>315</v>
      </c>
      <c r="E32" s="4">
        <v>1627</v>
      </c>
      <c r="F32" s="24">
        <v>24</v>
      </c>
      <c r="G32" s="25">
        <v>10.434782608695652</v>
      </c>
      <c r="H32" s="26">
        <v>8.9</v>
      </c>
      <c r="I32" s="27">
        <v>36.701030927835056</v>
      </c>
      <c r="J32" s="4">
        <v>146</v>
      </c>
      <c r="K32" s="4">
        <v>27.460273972602742</v>
      </c>
      <c r="L32" s="27">
        <v>74.59608750913344</v>
      </c>
      <c r="M32" s="12">
        <f t="shared" si="0"/>
        <v>0.74596087509133435</v>
      </c>
      <c r="N32" s="12">
        <f t="shared" si="1"/>
        <v>0.88126109829411392</v>
      </c>
      <c r="O32" s="13">
        <v>4</v>
      </c>
      <c r="P32" s="20">
        <v>27</v>
      </c>
    </row>
    <row r="33" spans="1:16" ht="15.6" x14ac:dyDescent="0.3">
      <c r="A33" s="4" t="s">
        <v>273</v>
      </c>
      <c r="B33" s="4" t="s">
        <v>20</v>
      </c>
      <c r="C33" s="4" t="s">
        <v>56</v>
      </c>
      <c r="D33" s="4" t="s">
        <v>80</v>
      </c>
      <c r="E33" s="4">
        <v>1411</v>
      </c>
      <c r="F33" s="24">
        <v>31</v>
      </c>
      <c r="G33" s="25">
        <v>13.478260869565217</v>
      </c>
      <c r="H33" s="26">
        <v>7.9</v>
      </c>
      <c r="I33" s="27">
        <v>32.577319587628871</v>
      </c>
      <c r="J33" s="4">
        <v>141</v>
      </c>
      <c r="K33" s="4">
        <v>28.434042553191492</v>
      </c>
      <c r="L33" s="27">
        <v>74.489623010385586</v>
      </c>
      <c r="M33" s="12">
        <f t="shared" si="0"/>
        <v>0.74489623010385586</v>
      </c>
      <c r="N33" s="12">
        <f t="shared" si="1"/>
        <v>0.88000335108204497</v>
      </c>
      <c r="O33" s="13">
        <v>5</v>
      </c>
      <c r="P33" s="20">
        <v>28</v>
      </c>
    </row>
    <row r="34" spans="1:16" ht="15.6" x14ac:dyDescent="0.3">
      <c r="A34" s="4" t="s">
        <v>274</v>
      </c>
      <c r="B34" s="4" t="s">
        <v>57</v>
      </c>
      <c r="C34" s="4" t="s">
        <v>275</v>
      </c>
      <c r="D34" s="4" t="s">
        <v>80</v>
      </c>
      <c r="E34" s="4">
        <v>1747</v>
      </c>
      <c r="F34" s="24">
        <v>29</v>
      </c>
      <c r="G34" s="25">
        <v>12.608695652173912</v>
      </c>
      <c r="H34" s="26">
        <v>7.6</v>
      </c>
      <c r="I34" s="27">
        <v>31.340206185567013</v>
      </c>
      <c r="J34" s="4">
        <v>136</v>
      </c>
      <c r="K34" s="4">
        <v>29.479411764705883</v>
      </c>
      <c r="L34" s="27">
        <v>73.428313602446806</v>
      </c>
      <c r="M34" s="12">
        <f t="shared" si="0"/>
        <v>0.73428313602446804</v>
      </c>
      <c r="N34" s="12">
        <f t="shared" si="1"/>
        <v>0.86746528473432272</v>
      </c>
      <c r="O34" s="13">
        <v>6</v>
      </c>
      <c r="P34" s="20">
        <v>29</v>
      </c>
    </row>
    <row r="35" spans="1:16" ht="15.6" x14ac:dyDescent="0.3">
      <c r="A35" s="4" t="s">
        <v>276</v>
      </c>
      <c r="B35" s="4" t="s">
        <v>50</v>
      </c>
      <c r="C35" s="4" t="s">
        <v>115</v>
      </c>
      <c r="D35" s="4" t="s">
        <v>81</v>
      </c>
      <c r="E35" s="4">
        <v>1355</v>
      </c>
      <c r="F35" s="24">
        <v>23</v>
      </c>
      <c r="G35" s="25">
        <v>10</v>
      </c>
      <c r="H35" s="26">
        <v>7.8</v>
      </c>
      <c r="I35" s="27">
        <v>32.164948453608247</v>
      </c>
      <c r="J35" s="4">
        <v>129.75</v>
      </c>
      <c r="K35" s="4">
        <v>30.89942196531792</v>
      </c>
      <c r="L35" s="27">
        <v>73.06437041892616</v>
      </c>
      <c r="M35" s="12">
        <f t="shared" si="0"/>
        <v>0.73064370418926161</v>
      </c>
      <c r="N35" s="12">
        <f t="shared" si="1"/>
        <v>0.86316574329273188</v>
      </c>
      <c r="O35" s="13">
        <v>11</v>
      </c>
      <c r="P35" s="20">
        <v>30</v>
      </c>
    </row>
    <row r="36" spans="1:16" ht="15.6" x14ac:dyDescent="0.3">
      <c r="A36" s="4" t="s">
        <v>166</v>
      </c>
      <c r="B36" s="4" t="s">
        <v>277</v>
      </c>
      <c r="C36" s="4" t="s">
        <v>278</v>
      </c>
      <c r="D36" s="4" t="s">
        <v>84</v>
      </c>
      <c r="E36" s="4">
        <v>1323</v>
      </c>
      <c r="F36" s="24">
        <v>17</v>
      </c>
      <c r="G36" s="25">
        <v>7.3913043478260869</v>
      </c>
      <c r="H36" s="26">
        <v>9.4</v>
      </c>
      <c r="I36" s="27">
        <v>38.762886597938149</v>
      </c>
      <c r="J36" s="4">
        <v>158</v>
      </c>
      <c r="K36" s="4">
        <v>25.374683544303799</v>
      </c>
      <c r="L36" s="27">
        <v>71.528874490068034</v>
      </c>
      <c r="M36" s="12">
        <f t="shared" si="0"/>
        <v>0.7152887449006804</v>
      </c>
      <c r="N36" s="12">
        <f t="shared" si="1"/>
        <v>0.84502574595673252</v>
      </c>
      <c r="O36" s="13">
        <v>1</v>
      </c>
      <c r="P36" s="20">
        <v>31</v>
      </c>
    </row>
    <row r="37" spans="1:16" ht="15.6" x14ac:dyDescent="0.3">
      <c r="A37" s="4" t="s">
        <v>185</v>
      </c>
      <c r="B37" s="4" t="s">
        <v>69</v>
      </c>
      <c r="C37" s="4" t="s">
        <v>279</v>
      </c>
      <c r="D37" s="4" t="s">
        <v>117</v>
      </c>
      <c r="E37" s="4">
        <v>1340</v>
      </c>
      <c r="F37" s="24">
        <v>16</v>
      </c>
      <c r="G37" s="25">
        <v>6.9565217391304346</v>
      </c>
      <c r="H37" s="26">
        <v>6.5</v>
      </c>
      <c r="I37" s="27">
        <v>26.804123711340207</v>
      </c>
      <c r="J37" s="4">
        <v>109.32</v>
      </c>
      <c r="K37" s="4">
        <v>36.67398463227223</v>
      </c>
      <c r="L37" s="27">
        <v>70.434630082742871</v>
      </c>
      <c r="M37" s="12">
        <f t="shared" si="0"/>
        <v>0.70434630082742866</v>
      </c>
      <c r="N37" s="12">
        <f t="shared" si="1"/>
        <v>0.83209859306706535</v>
      </c>
      <c r="O37" s="13">
        <v>5</v>
      </c>
      <c r="P37" s="20">
        <v>32</v>
      </c>
    </row>
    <row r="38" spans="1:16" ht="15.6" x14ac:dyDescent="0.3">
      <c r="A38" s="4" t="s">
        <v>280</v>
      </c>
      <c r="B38" s="4" t="s">
        <v>53</v>
      </c>
      <c r="C38" s="4" t="s">
        <v>281</v>
      </c>
      <c r="D38" s="4" t="s">
        <v>235</v>
      </c>
      <c r="E38" s="4">
        <v>1726</v>
      </c>
      <c r="F38" s="24">
        <v>38</v>
      </c>
      <c r="G38" s="25">
        <v>16.521739130434781</v>
      </c>
      <c r="H38" s="26">
        <v>7.8</v>
      </c>
      <c r="I38" s="27">
        <v>32.164948453608247</v>
      </c>
      <c r="J38" s="4">
        <v>188.2</v>
      </c>
      <c r="K38" s="4">
        <v>21.302869287991502</v>
      </c>
      <c r="L38" s="27">
        <v>69.989556872034527</v>
      </c>
      <c r="M38" s="12">
        <f t="shared" si="0"/>
        <v>0.69989556872034531</v>
      </c>
      <c r="N38" s="12">
        <f t="shared" si="1"/>
        <v>0.82684060005983018</v>
      </c>
      <c r="O38" s="13">
        <v>3</v>
      </c>
      <c r="P38" s="20">
        <v>33</v>
      </c>
    </row>
    <row r="39" spans="1:16" ht="15.6" x14ac:dyDescent="0.3">
      <c r="A39" s="4" t="s">
        <v>282</v>
      </c>
      <c r="B39" s="4" t="s">
        <v>283</v>
      </c>
      <c r="C39" s="4" t="s">
        <v>284</v>
      </c>
      <c r="D39" s="4" t="s">
        <v>235</v>
      </c>
      <c r="E39" s="4">
        <v>1649</v>
      </c>
      <c r="F39" s="24">
        <v>31</v>
      </c>
      <c r="G39" s="25">
        <v>13.478260869565217</v>
      </c>
      <c r="H39" s="26">
        <v>8</v>
      </c>
      <c r="I39" s="27">
        <v>32.989690721649488</v>
      </c>
      <c r="J39" s="4">
        <v>178.51</v>
      </c>
      <c r="K39" s="4">
        <v>22.459245980617336</v>
      </c>
      <c r="L39" s="27">
        <v>68.927197571832039</v>
      </c>
      <c r="M39" s="12">
        <f t="shared" si="0"/>
        <v>0.68927197571832044</v>
      </c>
      <c r="N39" s="12">
        <f t="shared" si="1"/>
        <v>0.81429013052528809</v>
      </c>
      <c r="O39" s="13">
        <v>4</v>
      </c>
      <c r="P39" s="20">
        <v>34</v>
      </c>
    </row>
    <row r="40" spans="1:16" ht="15.6" x14ac:dyDescent="0.3">
      <c r="A40" s="4" t="s">
        <v>285</v>
      </c>
      <c r="B40" s="4" t="s">
        <v>43</v>
      </c>
      <c r="C40" s="4" t="s">
        <v>33</v>
      </c>
      <c r="D40" s="4" t="s">
        <v>80</v>
      </c>
      <c r="E40" s="4">
        <v>1188</v>
      </c>
      <c r="F40" s="24">
        <v>15</v>
      </c>
      <c r="G40" s="25">
        <v>6.5217391304347823</v>
      </c>
      <c r="H40" s="26">
        <v>8</v>
      </c>
      <c r="I40" s="27">
        <v>32.989690721649488</v>
      </c>
      <c r="J40" s="4">
        <v>137</v>
      </c>
      <c r="K40" s="4">
        <v>29.264233576642336</v>
      </c>
      <c r="L40" s="27">
        <v>68.775663428726602</v>
      </c>
      <c r="M40" s="12">
        <f t="shared" ref="M40:M56" si="6">L40/$B$1</f>
        <v>0.68775663428726608</v>
      </c>
      <c r="N40" s="12">
        <f t="shared" ref="N40:N56" si="7">L40/$L$5</f>
        <v>0.81249994085393573</v>
      </c>
      <c r="O40" s="13">
        <v>7</v>
      </c>
      <c r="P40" s="20">
        <v>35</v>
      </c>
    </row>
    <row r="41" spans="1:16" ht="15.6" x14ac:dyDescent="0.3">
      <c r="A41" s="4" t="s">
        <v>286</v>
      </c>
      <c r="B41" s="4" t="s">
        <v>75</v>
      </c>
      <c r="C41" s="4" t="s">
        <v>18</v>
      </c>
      <c r="D41" s="4" t="s">
        <v>315</v>
      </c>
      <c r="E41" s="4">
        <v>1501</v>
      </c>
      <c r="F41" s="24">
        <v>6</v>
      </c>
      <c r="G41" s="25">
        <v>2.6086956521739131</v>
      </c>
      <c r="H41" s="26">
        <v>8.1999999999999993</v>
      </c>
      <c r="I41" s="27">
        <v>33.814432989690722</v>
      </c>
      <c r="J41" s="4">
        <v>130</v>
      </c>
      <c r="K41" s="4">
        <v>30.840000000000003</v>
      </c>
      <c r="L41" s="27">
        <v>67.26312864186464</v>
      </c>
      <c r="M41" s="12">
        <f t="shared" si="6"/>
        <v>0.67263128641864645</v>
      </c>
      <c r="N41" s="12">
        <f t="shared" si="7"/>
        <v>0.79463120119229025</v>
      </c>
      <c r="O41" s="13">
        <v>5</v>
      </c>
      <c r="P41" s="20">
        <v>36</v>
      </c>
    </row>
    <row r="42" spans="1:16" ht="15.6" x14ac:dyDescent="0.3">
      <c r="A42" s="4" t="s">
        <v>287</v>
      </c>
      <c r="B42" s="4" t="s">
        <v>183</v>
      </c>
      <c r="C42" s="4" t="s">
        <v>42</v>
      </c>
      <c r="D42" s="4" t="s">
        <v>235</v>
      </c>
      <c r="E42" s="4">
        <v>1727</v>
      </c>
      <c r="F42" s="24">
        <v>18</v>
      </c>
      <c r="G42" s="25">
        <v>7.8260869565217392</v>
      </c>
      <c r="H42" s="26">
        <v>7.8</v>
      </c>
      <c r="I42" s="27">
        <v>32.164948453608247</v>
      </c>
      <c r="J42" s="4">
        <v>150.24</v>
      </c>
      <c r="K42" s="4">
        <v>26.685303514376997</v>
      </c>
      <c r="L42" s="27">
        <v>66.676338924506979</v>
      </c>
      <c r="M42" s="12">
        <f t="shared" si="6"/>
        <v>0.66676338924506984</v>
      </c>
      <c r="N42" s="12">
        <f t="shared" si="7"/>
        <v>0.78769900182294683</v>
      </c>
      <c r="O42" s="13">
        <v>5</v>
      </c>
      <c r="P42" s="20">
        <v>37</v>
      </c>
    </row>
    <row r="43" spans="1:16" ht="15.6" x14ac:dyDescent="0.3">
      <c r="A43" s="4" t="s">
        <v>288</v>
      </c>
      <c r="B43" s="4" t="s">
        <v>107</v>
      </c>
      <c r="C43" s="4" t="s">
        <v>36</v>
      </c>
      <c r="D43" s="4" t="s">
        <v>235</v>
      </c>
      <c r="E43" s="4">
        <v>1738</v>
      </c>
      <c r="F43" s="24">
        <v>22</v>
      </c>
      <c r="G43" s="25">
        <v>9.5652173913043477</v>
      </c>
      <c r="H43" s="26">
        <v>8.8000000000000007</v>
      </c>
      <c r="I43" s="27">
        <v>36.288659793814439</v>
      </c>
      <c r="J43" s="4">
        <v>195.56</v>
      </c>
      <c r="K43" s="4">
        <v>20.5011249744324</v>
      </c>
      <c r="L43" s="27">
        <v>66.355002159551191</v>
      </c>
      <c r="M43" s="12">
        <f t="shared" si="6"/>
        <v>0.66355002159551191</v>
      </c>
      <c r="N43" s="12">
        <f t="shared" si="7"/>
        <v>0.78390280285510494</v>
      </c>
      <c r="O43" s="13">
        <v>6</v>
      </c>
      <c r="P43" s="20">
        <v>38</v>
      </c>
    </row>
    <row r="44" spans="1:16" ht="15.6" x14ac:dyDescent="0.3">
      <c r="A44" s="4" t="s">
        <v>289</v>
      </c>
      <c r="B44" s="4" t="s">
        <v>57</v>
      </c>
      <c r="C44" s="4" t="s">
        <v>13</v>
      </c>
      <c r="D44" s="4" t="s">
        <v>79</v>
      </c>
      <c r="E44" s="4">
        <v>1855</v>
      </c>
      <c r="F44" s="24">
        <v>6</v>
      </c>
      <c r="G44" s="25">
        <v>2.6086956521739131</v>
      </c>
      <c r="H44" s="26">
        <v>8.1999999999999993</v>
      </c>
      <c r="I44" s="27">
        <v>33.814432989690722</v>
      </c>
      <c r="J44" s="4">
        <v>135.5</v>
      </c>
      <c r="K44" s="4">
        <v>29.588191881918821</v>
      </c>
      <c r="L44" s="27">
        <v>66.011320523783453</v>
      </c>
      <c r="M44" s="12">
        <f t="shared" si="6"/>
        <v>0.66011320523783457</v>
      </c>
      <c r="N44" s="12">
        <f t="shared" si="7"/>
        <v>0.77984262669957782</v>
      </c>
      <c r="O44" s="13">
        <v>2</v>
      </c>
      <c r="P44" s="20">
        <v>39</v>
      </c>
    </row>
    <row r="45" spans="1:16" ht="15.6" x14ac:dyDescent="0.3">
      <c r="A45" s="4" t="s">
        <v>290</v>
      </c>
      <c r="B45" s="4" t="s">
        <v>260</v>
      </c>
      <c r="C45" s="4" t="s">
        <v>42</v>
      </c>
      <c r="D45" s="4" t="s">
        <v>84</v>
      </c>
      <c r="E45" s="4">
        <v>1308</v>
      </c>
      <c r="F45" s="24">
        <v>27</v>
      </c>
      <c r="G45" s="25">
        <v>11.739130434782609</v>
      </c>
      <c r="H45" s="26">
        <v>7.9</v>
      </c>
      <c r="I45" s="27">
        <v>32.577319587628871</v>
      </c>
      <c r="J45" s="4">
        <v>216</v>
      </c>
      <c r="K45" s="4">
        <v>18.561111111111114</v>
      </c>
      <c r="L45" s="27">
        <v>62.87756113352259</v>
      </c>
      <c r="M45" s="12">
        <f t="shared" si="6"/>
        <v>0.62877561133522586</v>
      </c>
      <c r="N45" s="12">
        <f t="shared" si="7"/>
        <v>0.74282111076936708</v>
      </c>
      <c r="O45" s="13">
        <v>2</v>
      </c>
      <c r="P45" s="20">
        <v>40</v>
      </c>
    </row>
    <row r="46" spans="1:16" ht="15.6" x14ac:dyDescent="0.3">
      <c r="A46" s="4" t="s">
        <v>291</v>
      </c>
      <c r="B46" s="4" t="s">
        <v>292</v>
      </c>
      <c r="C46" s="4" t="s">
        <v>18</v>
      </c>
      <c r="D46" s="4" t="s">
        <v>80</v>
      </c>
      <c r="E46" s="4">
        <v>1781</v>
      </c>
      <c r="F46" s="24">
        <v>31</v>
      </c>
      <c r="G46" s="25">
        <v>13.478260869565217</v>
      </c>
      <c r="H46" s="26">
        <v>5.2</v>
      </c>
      <c r="I46" s="27">
        <v>21.443298969072167</v>
      </c>
      <c r="J46" s="4">
        <v>146</v>
      </c>
      <c r="K46" s="4">
        <v>27.460273972602742</v>
      </c>
      <c r="L46" s="27">
        <v>62.381833811240128</v>
      </c>
      <c r="M46" s="12">
        <f t="shared" si="6"/>
        <v>0.62381833811240128</v>
      </c>
      <c r="N46" s="12">
        <f t="shared" si="7"/>
        <v>0.73696470168577333</v>
      </c>
      <c r="O46" s="13">
        <v>8</v>
      </c>
      <c r="P46" s="20">
        <v>41</v>
      </c>
    </row>
    <row r="47" spans="1:16" ht="15.6" x14ac:dyDescent="0.3">
      <c r="A47" s="4" t="s">
        <v>293</v>
      </c>
      <c r="B47" s="4" t="s">
        <v>50</v>
      </c>
      <c r="C47" s="4" t="s">
        <v>36</v>
      </c>
      <c r="D47" s="4" t="s">
        <v>80</v>
      </c>
      <c r="E47" s="4">
        <v>1947</v>
      </c>
      <c r="F47" s="24">
        <v>30</v>
      </c>
      <c r="G47" s="25">
        <v>13.043478260869565</v>
      </c>
      <c r="H47" s="26">
        <v>5.2</v>
      </c>
      <c r="I47" s="27">
        <v>21.443298969072167</v>
      </c>
      <c r="J47" s="4">
        <v>145</v>
      </c>
      <c r="K47" s="4">
        <v>27.649655172413794</v>
      </c>
      <c r="L47" s="27">
        <v>62.136432402355524</v>
      </c>
      <c r="M47" s="12">
        <f t="shared" si="6"/>
        <v>0.62136432402355524</v>
      </c>
      <c r="N47" s="12">
        <f t="shared" si="7"/>
        <v>0.73406558562837831</v>
      </c>
      <c r="O47" s="13">
        <v>9</v>
      </c>
      <c r="P47" s="20">
        <v>42</v>
      </c>
    </row>
    <row r="48" spans="1:16" ht="15.6" x14ac:dyDescent="0.3">
      <c r="A48" s="4" t="s">
        <v>294</v>
      </c>
      <c r="B48" s="4" t="s">
        <v>103</v>
      </c>
      <c r="C48" s="4" t="s">
        <v>295</v>
      </c>
      <c r="D48" s="4" t="s">
        <v>80</v>
      </c>
      <c r="E48" s="4">
        <v>1867</v>
      </c>
      <c r="F48" s="24">
        <v>29</v>
      </c>
      <c r="G48" s="25">
        <v>12.608695652173912</v>
      </c>
      <c r="H48" s="26">
        <v>4.5</v>
      </c>
      <c r="I48" s="27">
        <v>18.556701030927837</v>
      </c>
      <c r="J48" s="4">
        <v>138</v>
      </c>
      <c r="K48" s="4">
        <v>29.052173913043479</v>
      </c>
      <c r="L48" s="27">
        <v>60.217570596145222</v>
      </c>
      <c r="M48" s="12">
        <f t="shared" si="6"/>
        <v>0.6021757059614522</v>
      </c>
      <c r="N48" s="12">
        <f t="shared" si="7"/>
        <v>0.71139659159288726</v>
      </c>
      <c r="O48" s="13">
        <v>10</v>
      </c>
      <c r="P48" s="20">
        <v>43</v>
      </c>
    </row>
    <row r="49" spans="1:16" ht="15.6" x14ac:dyDescent="0.3">
      <c r="A49" s="4" t="s">
        <v>296</v>
      </c>
      <c r="B49" s="4" t="s">
        <v>211</v>
      </c>
      <c r="C49" s="4" t="s">
        <v>297</v>
      </c>
      <c r="D49" s="4" t="s">
        <v>80</v>
      </c>
      <c r="E49" s="4">
        <v>1859</v>
      </c>
      <c r="F49" s="24">
        <v>24</v>
      </c>
      <c r="G49" s="25">
        <v>10.434782608695652</v>
      </c>
      <c r="H49" s="26">
        <v>6.5</v>
      </c>
      <c r="I49" s="27">
        <v>26.804123711340207</v>
      </c>
      <c r="J49" s="4">
        <v>177</v>
      </c>
      <c r="K49" s="4">
        <v>22.650847457627119</v>
      </c>
      <c r="L49" s="27">
        <v>59.889753777662975</v>
      </c>
      <c r="M49" s="12">
        <f t="shared" si="6"/>
        <v>0.5988975377766298</v>
      </c>
      <c r="N49" s="12">
        <f t="shared" si="7"/>
        <v>0.70752383875635849</v>
      </c>
      <c r="O49" s="13">
        <v>11</v>
      </c>
      <c r="P49" s="20">
        <v>44</v>
      </c>
    </row>
    <row r="50" spans="1:16" ht="15.6" x14ac:dyDescent="0.3">
      <c r="A50" s="4" t="s">
        <v>298</v>
      </c>
      <c r="B50" s="4" t="s">
        <v>299</v>
      </c>
      <c r="C50" s="4" t="s">
        <v>14</v>
      </c>
      <c r="D50" s="4" t="s">
        <v>80</v>
      </c>
      <c r="E50" s="4">
        <v>1278</v>
      </c>
      <c r="F50" s="24">
        <v>20</v>
      </c>
      <c r="G50" s="25">
        <v>8.695652173913043</v>
      </c>
      <c r="H50" s="26">
        <v>5</v>
      </c>
      <c r="I50" s="27">
        <v>20.618556701030929</v>
      </c>
      <c r="J50" s="4">
        <v>150</v>
      </c>
      <c r="K50" s="4">
        <v>26.728000000000002</v>
      </c>
      <c r="L50" s="27">
        <v>56.042208874943974</v>
      </c>
      <c r="M50" s="12">
        <f t="shared" si="6"/>
        <v>0.56042208874943977</v>
      </c>
      <c r="N50" s="12">
        <f t="shared" si="7"/>
        <v>0.66206982421047611</v>
      </c>
      <c r="O50" s="13">
        <v>12</v>
      </c>
      <c r="P50" s="20">
        <v>45</v>
      </c>
    </row>
    <row r="51" spans="1:16" ht="15.6" x14ac:dyDescent="0.3">
      <c r="A51" s="4" t="s">
        <v>300</v>
      </c>
      <c r="B51" s="4" t="s">
        <v>301</v>
      </c>
      <c r="C51" s="4" t="s">
        <v>39</v>
      </c>
      <c r="D51" s="4" t="s">
        <v>116</v>
      </c>
      <c r="E51" s="4">
        <v>1418</v>
      </c>
      <c r="F51" s="24">
        <v>29</v>
      </c>
      <c r="G51" s="25">
        <v>12.608695652173912</v>
      </c>
      <c r="H51" s="26">
        <v>5.3</v>
      </c>
      <c r="I51" s="27">
        <v>21.855670103092784</v>
      </c>
      <c r="J51" s="4">
        <v>188</v>
      </c>
      <c r="K51" s="4">
        <v>21.32553191489362</v>
      </c>
      <c r="L51" s="27">
        <v>55.789897670160315</v>
      </c>
      <c r="M51" s="12">
        <f t="shared" si="6"/>
        <v>0.55789897670160316</v>
      </c>
      <c r="N51" s="12">
        <f t="shared" si="7"/>
        <v>0.65908907740639822</v>
      </c>
      <c r="O51" s="13">
        <v>1</v>
      </c>
      <c r="P51" s="20">
        <v>46</v>
      </c>
    </row>
    <row r="52" spans="1:16" ht="15.6" x14ac:dyDescent="0.3">
      <c r="A52" s="4" t="s">
        <v>302</v>
      </c>
      <c r="B52" s="4" t="s">
        <v>303</v>
      </c>
      <c r="C52" s="4" t="s">
        <v>66</v>
      </c>
      <c r="D52" s="4" t="s">
        <v>87</v>
      </c>
      <c r="E52" s="4">
        <v>1399</v>
      </c>
      <c r="F52" s="24">
        <v>6</v>
      </c>
      <c r="G52" s="25">
        <v>2.6086956521739131</v>
      </c>
      <c r="H52" s="26">
        <v>5</v>
      </c>
      <c r="I52" s="27">
        <v>20.618556701030929</v>
      </c>
      <c r="J52" s="4">
        <v>155</v>
      </c>
      <c r="K52" s="4">
        <v>25.865806451612904</v>
      </c>
      <c r="L52" s="27">
        <v>49.093058804817744</v>
      </c>
      <c r="M52" s="12">
        <f t="shared" si="6"/>
        <v>0.49093058804817746</v>
      </c>
      <c r="N52" s="12">
        <f t="shared" si="7"/>
        <v>0.57997415636113681</v>
      </c>
      <c r="O52" s="13">
        <v>2</v>
      </c>
      <c r="P52" s="20">
        <v>47</v>
      </c>
    </row>
    <row r="53" spans="1:16" ht="15.6" x14ac:dyDescent="0.3">
      <c r="A53" s="4" t="s">
        <v>304</v>
      </c>
      <c r="B53" s="4" t="s">
        <v>305</v>
      </c>
      <c r="C53" s="4" t="s">
        <v>306</v>
      </c>
      <c r="D53" s="4" t="s">
        <v>88</v>
      </c>
      <c r="E53" s="4">
        <v>1118</v>
      </c>
      <c r="F53" s="24">
        <v>10</v>
      </c>
      <c r="G53" s="25">
        <v>4.3478260869565215</v>
      </c>
      <c r="H53" s="26">
        <v>6</v>
      </c>
      <c r="I53" s="27">
        <v>24.742268041237114</v>
      </c>
      <c r="J53" s="4">
        <v>200.45</v>
      </c>
      <c r="K53" s="4">
        <v>20.000997755051138</v>
      </c>
      <c r="L53" s="27">
        <v>49.091091883244772</v>
      </c>
      <c r="M53" s="12">
        <f t="shared" si="6"/>
        <v>0.4909109188324477</v>
      </c>
      <c r="N53" s="12">
        <f t="shared" si="7"/>
        <v>0.57995091960002065</v>
      </c>
      <c r="O53" s="13">
        <v>1</v>
      </c>
      <c r="P53" s="20">
        <v>47</v>
      </c>
    </row>
    <row r="54" spans="1:16" ht="15.6" x14ac:dyDescent="0.3">
      <c r="A54" s="4" t="s">
        <v>307</v>
      </c>
      <c r="B54" s="4" t="s">
        <v>308</v>
      </c>
      <c r="C54" s="4" t="s">
        <v>309</v>
      </c>
      <c r="D54" s="4" t="s">
        <v>80</v>
      </c>
      <c r="E54" s="4">
        <v>1931</v>
      </c>
      <c r="F54" s="24">
        <v>19</v>
      </c>
      <c r="G54" s="25">
        <v>8.2608695652173907</v>
      </c>
      <c r="H54" s="26">
        <v>3</v>
      </c>
      <c r="I54" s="27">
        <v>12.371134020618557</v>
      </c>
      <c r="J54" s="4">
        <v>143</v>
      </c>
      <c r="K54" s="4">
        <v>28.036363636363639</v>
      </c>
      <c r="L54" s="27">
        <v>48.668367222199585</v>
      </c>
      <c r="M54" s="12">
        <f t="shared" si="6"/>
        <v>0.48668367222199582</v>
      </c>
      <c r="N54" s="12">
        <f t="shared" si="7"/>
        <v>0.57495694724157653</v>
      </c>
      <c r="O54" s="13">
        <v>13</v>
      </c>
      <c r="P54" s="20">
        <v>48</v>
      </c>
    </row>
    <row r="55" spans="1:16" ht="15.6" x14ac:dyDescent="0.3">
      <c r="A55" s="4" t="s">
        <v>310</v>
      </c>
      <c r="B55" s="4" t="s">
        <v>257</v>
      </c>
      <c r="C55" s="4" t="s">
        <v>311</v>
      </c>
      <c r="D55" s="4" t="s">
        <v>80</v>
      </c>
      <c r="E55" s="4">
        <v>1419</v>
      </c>
      <c r="F55" s="24">
        <v>18</v>
      </c>
      <c r="G55" s="25">
        <v>7.8260869565217392</v>
      </c>
      <c r="H55" s="26">
        <v>2</v>
      </c>
      <c r="I55" s="27">
        <v>8.247422680412372</v>
      </c>
      <c r="J55" s="4">
        <v>141</v>
      </c>
      <c r="K55" s="4">
        <v>28.434042553191492</v>
      </c>
      <c r="L55" s="27">
        <v>44.507552190125608</v>
      </c>
      <c r="M55" s="12">
        <f t="shared" si="6"/>
        <v>0.4450755219012561</v>
      </c>
      <c r="N55" s="12">
        <f t="shared" si="7"/>
        <v>0.52580203111390134</v>
      </c>
      <c r="O55" s="13">
        <v>14</v>
      </c>
      <c r="P55" s="20">
        <v>49</v>
      </c>
    </row>
    <row r="56" spans="1:16" ht="15.6" x14ac:dyDescent="0.3">
      <c r="A56" s="4" t="s">
        <v>312</v>
      </c>
      <c r="B56" s="4" t="s">
        <v>313</v>
      </c>
      <c r="C56" s="4" t="s">
        <v>314</v>
      </c>
      <c r="D56" s="4" t="s">
        <v>80</v>
      </c>
      <c r="E56" s="4">
        <v>1954</v>
      </c>
      <c r="F56" s="24">
        <v>31</v>
      </c>
      <c r="G56" s="25">
        <v>13.478260869565217</v>
      </c>
      <c r="H56" s="26">
        <v>1</v>
      </c>
      <c r="I56" s="27">
        <v>4.123711340206186</v>
      </c>
      <c r="J56" s="4">
        <v>154</v>
      </c>
      <c r="K56" s="4">
        <v>26.033766233766237</v>
      </c>
      <c r="L56" s="27">
        <v>43.63573844353764</v>
      </c>
      <c r="M56" s="12">
        <f t="shared" si="6"/>
        <v>0.43635738443537642</v>
      </c>
      <c r="N56" s="12">
        <f t="shared" si="7"/>
        <v>0.5155026231224038</v>
      </c>
      <c r="O56" s="13">
        <v>15</v>
      </c>
      <c r="P56" s="20">
        <v>50</v>
      </c>
    </row>
    <row r="57" spans="1:16" ht="15.6" x14ac:dyDescent="0.3">
      <c r="A57" s="24" t="s">
        <v>316</v>
      </c>
      <c r="B57" s="24" t="s">
        <v>51</v>
      </c>
      <c r="C57" s="24" t="s">
        <v>21</v>
      </c>
      <c r="D57" s="24" t="s">
        <v>80</v>
      </c>
      <c r="E57" s="24">
        <v>1243</v>
      </c>
      <c r="F57" s="24"/>
      <c r="G57" s="25">
        <v>0</v>
      </c>
      <c r="H57" s="28">
        <v>8.1999999999999993</v>
      </c>
      <c r="I57" s="29">
        <v>33.814432989690722</v>
      </c>
      <c r="J57" s="24"/>
      <c r="K57" s="24"/>
      <c r="L57" s="29"/>
      <c r="M57" s="30"/>
      <c r="N57" s="30"/>
      <c r="O57" s="31"/>
      <c r="P57" s="19"/>
    </row>
    <row r="58" spans="1:16" ht="15.6" x14ac:dyDescent="0.3">
      <c r="A58" s="24" t="s">
        <v>317</v>
      </c>
      <c r="B58" s="24" t="s">
        <v>26</v>
      </c>
      <c r="C58" s="24" t="s">
        <v>99</v>
      </c>
      <c r="D58" s="24" t="s">
        <v>83</v>
      </c>
      <c r="E58" s="24">
        <v>1356</v>
      </c>
      <c r="F58" s="24">
        <v>26</v>
      </c>
      <c r="G58" s="25">
        <v>11.304347826086957</v>
      </c>
      <c r="H58" s="28"/>
      <c r="I58" s="29">
        <v>0</v>
      </c>
      <c r="J58" s="24"/>
      <c r="K58" s="24"/>
      <c r="L58" s="29"/>
      <c r="M58" s="30"/>
      <c r="N58" s="30"/>
      <c r="O58" s="31"/>
      <c r="P58" s="19"/>
    </row>
    <row r="59" spans="1:16" ht="15.6" x14ac:dyDescent="0.3">
      <c r="A59" s="24" t="s">
        <v>273</v>
      </c>
      <c r="B59" s="24" t="s">
        <v>71</v>
      </c>
      <c r="C59" s="24" t="s">
        <v>56</v>
      </c>
      <c r="D59" s="24" t="s">
        <v>80</v>
      </c>
      <c r="E59" s="24">
        <v>1410</v>
      </c>
      <c r="F59" s="24">
        <v>23</v>
      </c>
      <c r="G59" s="25">
        <v>10</v>
      </c>
      <c r="H59" s="28">
        <v>7.8</v>
      </c>
      <c r="I59" s="29">
        <v>32.164948453608247</v>
      </c>
      <c r="J59" s="24"/>
      <c r="K59" s="24"/>
      <c r="L59" s="29"/>
      <c r="M59" s="30"/>
      <c r="N59" s="30"/>
      <c r="O59" s="31"/>
      <c r="P59" s="19"/>
    </row>
    <row r="60" spans="1:16" ht="15.6" x14ac:dyDescent="0.3">
      <c r="A60" s="24" t="s">
        <v>318</v>
      </c>
      <c r="B60" s="24" t="s">
        <v>68</v>
      </c>
      <c r="C60" s="24" t="s">
        <v>319</v>
      </c>
      <c r="D60" s="24" t="s">
        <v>80</v>
      </c>
      <c r="E60" s="24">
        <v>1428</v>
      </c>
      <c r="F60" s="24"/>
      <c r="G60" s="25">
        <v>0</v>
      </c>
      <c r="H60" s="28">
        <v>3</v>
      </c>
      <c r="I60" s="29">
        <v>12.371134020618557</v>
      </c>
      <c r="J60" s="24"/>
      <c r="K60" s="24"/>
      <c r="L60" s="29"/>
      <c r="M60" s="30"/>
      <c r="N60" s="30"/>
      <c r="O60" s="31"/>
      <c r="P60" s="19"/>
    </row>
    <row r="61" spans="1:16" ht="15.6" x14ac:dyDescent="0.3">
      <c r="A61" s="24" t="s">
        <v>320</v>
      </c>
      <c r="B61" s="24" t="s">
        <v>321</v>
      </c>
      <c r="C61" s="24" t="s">
        <v>33</v>
      </c>
      <c r="D61" s="24" t="s">
        <v>82</v>
      </c>
      <c r="E61" s="24">
        <v>1474</v>
      </c>
      <c r="F61" s="24">
        <v>20</v>
      </c>
      <c r="G61" s="25">
        <v>8.695652173913043</v>
      </c>
      <c r="H61" s="28"/>
      <c r="I61" s="29">
        <v>0</v>
      </c>
      <c r="J61" s="24"/>
      <c r="K61" s="24"/>
      <c r="L61" s="29"/>
      <c r="M61" s="30"/>
      <c r="N61" s="30"/>
      <c r="O61" s="31"/>
      <c r="P61" s="19"/>
    </row>
    <row r="62" spans="1:16" ht="15.6" x14ac:dyDescent="0.3">
      <c r="A62" s="24" t="s">
        <v>201</v>
      </c>
      <c r="B62" s="24" t="s">
        <v>29</v>
      </c>
      <c r="C62" s="24" t="s">
        <v>322</v>
      </c>
      <c r="D62" s="24" t="s">
        <v>80</v>
      </c>
      <c r="E62" s="24">
        <v>1571</v>
      </c>
      <c r="F62" s="24"/>
      <c r="G62" s="25">
        <v>0</v>
      </c>
      <c r="H62" s="28">
        <v>5.4</v>
      </c>
      <c r="I62" s="29">
        <v>22.268041237113405</v>
      </c>
      <c r="J62" s="24"/>
      <c r="K62" s="24"/>
      <c r="L62" s="29"/>
      <c r="M62" s="30"/>
      <c r="N62" s="30"/>
      <c r="O62" s="31"/>
      <c r="P62" s="19"/>
    </row>
    <row r="63" spans="1:16" ht="15.6" x14ac:dyDescent="0.3">
      <c r="A63" s="24" t="s">
        <v>324</v>
      </c>
      <c r="B63" s="24" t="s">
        <v>28</v>
      </c>
      <c r="C63" s="24" t="s">
        <v>13</v>
      </c>
      <c r="D63" s="24" t="s">
        <v>80</v>
      </c>
      <c r="E63" s="24">
        <v>1631</v>
      </c>
      <c r="F63" s="24"/>
      <c r="G63" s="25">
        <v>0</v>
      </c>
      <c r="H63" s="28">
        <v>3</v>
      </c>
      <c r="I63" s="29">
        <v>12.371134020618557</v>
      </c>
      <c r="J63" s="24"/>
      <c r="K63" s="24"/>
      <c r="L63" s="29"/>
      <c r="M63" s="19"/>
      <c r="N63" s="19"/>
      <c r="O63" s="32"/>
      <c r="P63" s="19"/>
    </row>
    <row r="64" spans="1:16" ht="15.6" x14ac:dyDescent="0.3">
      <c r="A64" s="24" t="s">
        <v>325</v>
      </c>
      <c r="B64" s="24" t="s">
        <v>32</v>
      </c>
      <c r="C64" s="24" t="s">
        <v>39</v>
      </c>
      <c r="D64" s="24" t="s">
        <v>80</v>
      </c>
      <c r="E64" s="24">
        <v>1646</v>
      </c>
      <c r="F64" s="24">
        <v>15</v>
      </c>
      <c r="G64" s="25">
        <v>6.5217391304347823</v>
      </c>
      <c r="H64" s="28">
        <v>3</v>
      </c>
      <c r="I64" s="29">
        <v>12.371134020618557</v>
      </c>
      <c r="J64" s="24"/>
      <c r="K64" s="24"/>
      <c r="L64" s="29"/>
      <c r="M64" s="19"/>
      <c r="N64" s="19"/>
      <c r="O64" s="32"/>
      <c r="P64" s="19"/>
    </row>
    <row r="65" spans="1:16" ht="15.6" x14ac:dyDescent="0.3">
      <c r="A65" s="24" t="s">
        <v>229</v>
      </c>
      <c r="B65" s="24" t="s">
        <v>15</v>
      </c>
      <c r="C65" s="24" t="s">
        <v>59</v>
      </c>
      <c r="D65" s="24" t="s">
        <v>83</v>
      </c>
      <c r="E65" s="24">
        <v>1686</v>
      </c>
      <c r="F65" s="24">
        <v>28</v>
      </c>
      <c r="G65" s="25">
        <v>12.173913043478262</v>
      </c>
      <c r="H65" s="28"/>
      <c r="I65" s="29">
        <v>0</v>
      </c>
      <c r="J65" s="24"/>
      <c r="K65" s="24"/>
      <c r="L65" s="29"/>
      <c r="M65" s="19"/>
      <c r="N65" s="19"/>
      <c r="O65" s="32"/>
      <c r="P65" s="19"/>
    </row>
    <row r="66" spans="1:16" ht="15.6" x14ac:dyDescent="0.3">
      <c r="A66" s="24" t="s">
        <v>326</v>
      </c>
      <c r="B66" s="24" t="s">
        <v>327</v>
      </c>
      <c r="C66" s="24" t="s">
        <v>34</v>
      </c>
      <c r="D66" s="24" t="s">
        <v>82</v>
      </c>
      <c r="E66" s="24">
        <v>1750</v>
      </c>
      <c r="F66" s="24">
        <v>21</v>
      </c>
      <c r="G66" s="25">
        <v>9.1304347826086953</v>
      </c>
      <c r="H66" s="28"/>
      <c r="I66" s="29">
        <v>0</v>
      </c>
      <c r="J66" s="24"/>
      <c r="K66" s="24"/>
      <c r="L66" s="29"/>
      <c r="M66" s="19"/>
      <c r="N66" s="19"/>
      <c r="O66" s="32"/>
      <c r="P66" s="19"/>
    </row>
    <row r="67" spans="1:16" ht="15.6" x14ac:dyDescent="0.3">
      <c r="A67" s="24" t="s">
        <v>328</v>
      </c>
      <c r="B67" s="24" t="s">
        <v>43</v>
      </c>
      <c r="C67" s="24" t="s">
        <v>329</v>
      </c>
      <c r="D67" s="24" t="s">
        <v>87</v>
      </c>
      <c r="E67" s="24">
        <v>1580</v>
      </c>
      <c r="F67" s="24"/>
      <c r="G67" s="25">
        <v>0</v>
      </c>
      <c r="H67" s="28">
        <v>7</v>
      </c>
      <c r="I67" s="29">
        <v>28.865979381443299</v>
      </c>
      <c r="J67" s="24">
        <v>117</v>
      </c>
      <c r="K67" s="24">
        <v>34.266666666666666</v>
      </c>
      <c r="L67" s="29"/>
      <c r="M67" s="19"/>
      <c r="N67" s="19"/>
      <c r="O67" s="32"/>
      <c r="P67" s="19"/>
    </row>
    <row r="68" spans="1:16" ht="15.6" x14ac:dyDescent="0.3">
      <c r="A68" s="24" t="s">
        <v>330</v>
      </c>
      <c r="B68" s="24" t="s">
        <v>111</v>
      </c>
      <c r="C68" s="24" t="s">
        <v>42</v>
      </c>
      <c r="D68" s="24" t="s">
        <v>80</v>
      </c>
      <c r="E68" s="24">
        <v>1564</v>
      </c>
      <c r="F68" s="24">
        <v>26</v>
      </c>
      <c r="G68" s="25">
        <v>11.304347826086957</v>
      </c>
      <c r="H68" s="28">
        <v>0</v>
      </c>
      <c r="I68" s="29">
        <v>0</v>
      </c>
      <c r="J68" s="24">
        <v>155</v>
      </c>
      <c r="K68" s="24">
        <v>25.865806451612904</v>
      </c>
      <c r="L68" s="29"/>
      <c r="M68" s="19"/>
      <c r="N68" s="19"/>
      <c r="O68" s="32"/>
      <c r="P68" s="19"/>
    </row>
    <row r="69" spans="1:16" ht="15.6" x14ac:dyDescent="0.3">
      <c r="A69" s="24" t="s">
        <v>331</v>
      </c>
      <c r="B69" s="24" t="s">
        <v>332</v>
      </c>
      <c r="C69" s="24" t="s">
        <v>329</v>
      </c>
      <c r="D69" s="24" t="s">
        <v>81</v>
      </c>
      <c r="E69" s="24">
        <v>1840</v>
      </c>
      <c r="F69" s="24"/>
      <c r="G69" s="25">
        <v>0</v>
      </c>
      <c r="H69" s="28">
        <v>0</v>
      </c>
      <c r="I69" s="29">
        <v>0</v>
      </c>
      <c r="J69" s="24">
        <v>165.32</v>
      </c>
      <c r="K69" s="24">
        <v>24.251149286232764</v>
      </c>
      <c r="L69" s="29"/>
      <c r="M69" s="19"/>
      <c r="N69" s="19"/>
      <c r="O69" s="32"/>
      <c r="P69" s="19"/>
    </row>
  </sheetData>
  <autoFilter ref="A3:P69" xr:uid="{00000000-0009-0000-0000-000000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3">
    <mergeCell ref="L3:N3"/>
    <mergeCell ref="O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6"/>
  <sheetViews>
    <sheetView zoomScale="80" zoomScaleNormal="80" workbookViewId="0">
      <selection activeCell="O5" sqref="O5:P76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6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6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6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</row>
    <row r="4" spans="1:16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</row>
    <row r="5" spans="1:16" ht="15.6" x14ac:dyDescent="0.3">
      <c r="A5" s="4" t="s">
        <v>333</v>
      </c>
      <c r="B5" s="4" t="s">
        <v>334</v>
      </c>
      <c r="C5" s="4" t="s">
        <v>14</v>
      </c>
      <c r="D5" s="4" t="s">
        <v>91</v>
      </c>
      <c r="E5" s="4">
        <v>1690</v>
      </c>
      <c r="F5" s="24">
        <v>40</v>
      </c>
      <c r="G5" s="29">
        <v>17.391304347826086</v>
      </c>
      <c r="H5" s="26">
        <v>9.6</v>
      </c>
      <c r="I5" s="27">
        <v>38.787878787878789</v>
      </c>
      <c r="J5" s="4">
        <v>98.43</v>
      </c>
      <c r="K5" s="27">
        <v>39.886213552778621</v>
      </c>
      <c r="L5" s="27">
        <v>96.065396688483503</v>
      </c>
      <c r="M5" s="12">
        <f t="shared" ref="M5:M58" si="0">L5/$B$1</f>
        <v>0.96065396688483506</v>
      </c>
      <c r="N5" s="12"/>
      <c r="O5" s="13">
        <v>1</v>
      </c>
      <c r="P5" s="20">
        <v>1</v>
      </c>
    </row>
    <row r="6" spans="1:16" ht="15.6" x14ac:dyDescent="0.3">
      <c r="A6" s="4" t="s">
        <v>130</v>
      </c>
      <c r="B6" s="4" t="s">
        <v>46</v>
      </c>
      <c r="C6" s="4" t="s">
        <v>59</v>
      </c>
      <c r="D6" s="4" t="s">
        <v>91</v>
      </c>
      <c r="E6" s="4">
        <v>1402</v>
      </c>
      <c r="F6" s="24">
        <v>42</v>
      </c>
      <c r="G6" s="29">
        <v>18.260869565217391</v>
      </c>
      <c r="H6" s="26">
        <v>9.4</v>
      </c>
      <c r="I6" s="27">
        <v>37.979797979797979</v>
      </c>
      <c r="J6" s="4">
        <v>99.23</v>
      </c>
      <c r="K6" s="27">
        <v>39.564647787967345</v>
      </c>
      <c r="L6" s="27">
        <v>95.805315332982715</v>
      </c>
      <c r="M6" s="12">
        <f t="shared" si="0"/>
        <v>0.9580531533298271</v>
      </c>
      <c r="N6" s="12">
        <f t="shared" ref="N6:N58" si="1">L6/$L$5</f>
        <v>0.99729266349313928</v>
      </c>
      <c r="O6" s="13">
        <v>2</v>
      </c>
      <c r="P6" s="45">
        <v>2</v>
      </c>
    </row>
    <row r="7" spans="1:16" ht="15.6" x14ac:dyDescent="0.3">
      <c r="A7" s="4" t="s">
        <v>335</v>
      </c>
      <c r="B7" s="4" t="s">
        <v>45</v>
      </c>
      <c r="C7" s="4" t="s">
        <v>99</v>
      </c>
      <c r="D7" s="4" t="s">
        <v>91</v>
      </c>
      <c r="E7" s="4">
        <v>1483</v>
      </c>
      <c r="F7" s="24">
        <v>36</v>
      </c>
      <c r="G7" s="29">
        <v>15.652173913043478</v>
      </c>
      <c r="H7" s="26">
        <v>9.4</v>
      </c>
      <c r="I7" s="27">
        <v>37.979797979797979</v>
      </c>
      <c r="J7" s="4">
        <v>102.25</v>
      </c>
      <c r="K7" s="27">
        <v>38.396088019559905</v>
      </c>
      <c r="L7" s="27">
        <v>92.028059912401361</v>
      </c>
      <c r="M7" s="12">
        <f t="shared" si="0"/>
        <v>0.92028059912401361</v>
      </c>
      <c r="N7" s="12">
        <f t="shared" si="1"/>
        <v>0.95797303800062128</v>
      </c>
      <c r="O7" s="13">
        <v>3</v>
      </c>
      <c r="P7" s="45">
        <v>3</v>
      </c>
    </row>
    <row r="8" spans="1:16" ht="15.6" x14ac:dyDescent="0.3">
      <c r="A8" s="4" t="s">
        <v>336</v>
      </c>
      <c r="B8" s="4" t="s">
        <v>337</v>
      </c>
      <c r="C8" s="4" t="s">
        <v>27</v>
      </c>
      <c r="D8" s="4" t="s">
        <v>315</v>
      </c>
      <c r="E8" s="4">
        <v>1567</v>
      </c>
      <c r="F8" s="24">
        <v>44</v>
      </c>
      <c r="G8" s="29">
        <v>19.130434782608695</v>
      </c>
      <c r="H8" s="26">
        <v>9.1999999999999993</v>
      </c>
      <c r="I8" s="27">
        <v>37.171717171717169</v>
      </c>
      <c r="J8" s="4">
        <v>112</v>
      </c>
      <c r="K8" s="27">
        <v>35.053571428571431</v>
      </c>
      <c r="L8" s="27">
        <v>91.355723382897295</v>
      </c>
      <c r="M8" s="12">
        <f t="shared" si="0"/>
        <v>0.91355723382897291</v>
      </c>
      <c r="N8" s="12">
        <f t="shared" si="1"/>
        <v>0.95097430013370454</v>
      </c>
      <c r="O8" s="13">
        <v>1</v>
      </c>
      <c r="P8" s="45">
        <v>4</v>
      </c>
    </row>
    <row r="9" spans="1:16" ht="15.6" x14ac:dyDescent="0.3">
      <c r="A9" s="4" t="s">
        <v>338</v>
      </c>
      <c r="B9" s="4" t="s">
        <v>60</v>
      </c>
      <c r="C9" s="4" t="s">
        <v>339</v>
      </c>
      <c r="D9" s="4" t="s">
        <v>91</v>
      </c>
      <c r="E9" s="4">
        <v>1462</v>
      </c>
      <c r="F9" s="24">
        <v>28</v>
      </c>
      <c r="G9" s="29">
        <v>12.173913043478262</v>
      </c>
      <c r="H9" s="26">
        <v>9.8000000000000007</v>
      </c>
      <c r="I9" s="27">
        <v>39.595959595959592</v>
      </c>
      <c r="J9" s="4">
        <v>100.14</v>
      </c>
      <c r="K9" s="27">
        <v>39.205112842021173</v>
      </c>
      <c r="L9" s="27">
        <v>90.974985481459015</v>
      </c>
      <c r="M9" s="12">
        <f t="shared" si="0"/>
        <v>0.90974985481459014</v>
      </c>
      <c r="N9" s="12">
        <f t="shared" si="1"/>
        <v>0.94701098020204466</v>
      </c>
      <c r="O9" s="13">
        <v>4</v>
      </c>
      <c r="P9" s="45">
        <v>5</v>
      </c>
    </row>
    <row r="10" spans="1:16" ht="15.6" x14ac:dyDescent="0.3">
      <c r="A10" s="4" t="s">
        <v>143</v>
      </c>
      <c r="B10" s="4" t="s">
        <v>51</v>
      </c>
      <c r="C10" s="4" t="s">
        <v>340</v>
      </c>
      <c r="D10" s="4" t="s">
        <v>91</v>
      </c>
      <c r="E10" s="4">
        <v>1509</v>
      </c>
      <c r="F10" s="24">
        <v>30</v>
      </c>
      <c r="G10" s="29">
        <v>13.043478260869565</v>
      </c>
      <c r="H10" s="26">
        <v>9.8000000000000007</v>
      </c>
      <c r="I10" s="27">
        <v>39.595959595959592</v>
      </c>
      <c r="J10" s="4">
        <v>103.35</v>
      </c>
      <c r="K10" s="27">
        <v>37.987421383647799</v>
      </c>
      <c r="L10" s="27">
        <v>90.626859240476961</v>
      </c>
      <c r="M10" s="12">
        <f t="shared" si="0"/>
        <v>0.90626859240476965</v>
      </c>
      <c r="N10" s="12">
        <f t="shared" si="1"/>
        <v>0.94338713381216355</v>
      </c>
      <c r="O10" s="13">
        <v>5</v>
      </c>
      <c r="P10" s="45">
        <v>6</v>
      </c>
    </row>
    <row r="11" spans="1:16" ht="15.6" x14ac:dyDescent="0.3">
      <c r="A11" s="4" t="s">
        <v>152</v>
      </c>
      <c r="B11" s="4" t="s">
        <v>145</v>
      </c>
      <c r="C11" s="4" t="s">
        <v>52</v>
      </c>
      <c r="D11" s="4" t="s">
        <v>315</v>
      </c>
      <c r="E11" s="4">
        <v>1689</v>
      </c>
      <c r="F11" s="24">
        <v>41</v>
      </c>
      <c r="G11" s="29">
        <v>17.826086956521738</v>
      </c>
      <c r="H11" s="26">
        <v>9</v>
      </c>
      <c r="I11" s="27">
        <v>36.36363636363636</v>
      </c>
      <c r="J11" s="4">
        <v>116</v>
      </c>
      <c r="K11" s="27">
        <v>33.844827586206897</v>
      </c>
      <c r="L11" s="27">
        <v>88.034550906364984</v>
      </c>
      <c r="M11" s="12">
        <f t="shared" si="0"/>
        <v>0.88034550906364983</v>
      </c>
      <c r="N11" s="12">
        <f t="shared" si="1"/>
        <v>0.91640230448263715</v>
      </c>
      <c r="O11" s="13">
        <v>2</v>
      </c>
      <c r="P11" s="45">
        <v>7</v>
      </c>
    </row>
    <row r="12" spans="1:16" ht="15.6" x14ac:dyDescent="0.3">
      <c r="A12" s="4" t="s">
        <v>341</v>
      </c>
      <c r="B12" s="4" t="s">
        <v>50</v>
      </c>
      <c r="C12" s="4" t="s">
        <v>100</v>
      </c>
      <c r="D12" s="4" t="s">
        <v>91</v>
      </c>
      <c r="E12" s="4">
        <v>1681</v>
      </c>
      <c r="F12" s="24">
        <v>22</v>
      </c>
      <c r="G12" s="29">
        <v>9.5652173913043477</v>
      </c>
      <c r="H12" s="26">
        <v>9.5</v>
      </c>
      <c r="I12" s="27">
        <v>38.383838383838381</v>
      </c>
      <c r="J12" s="4">
        <v>98.15</v>
      </c>
      <c r="K12" s="27">
        <v>40</v>
      </c>
      <c r="L12" s="27">
        <v>87.949055775142725</v>
      </c>
      <c r="M12" s="12">
        <f t="shared" si="0"/>
        <v>0.87949055775142726</v>
      </c>
      <c r="N12" s="12">
        <f t="shared" si="1"/>
        <v>0.91551233645908858</v>
      </c>
      <c r="O12" s="13">
        <v>6</v>
      </c>
      <c r="P12" s="45">
        <v>8</v>
      </c>
    </row>
    <row r="13" spans="1:16" ht="15.6" x14ac:dyDescent="0.3">
      <c r="A13" s="4" t="s">
        <v>342</v>
      </c>
      <c r="B13" s="4" t="s">
        <v>215</v>
      </c>
      <c r="C13" s="4" t="s">
        <v>115</v>
      </c>
      <c r="D13" s="4" t="s">
        <v>315</v>
      </c>
      <c r="E13" s="4">
        <v>1493</v>
      </c>
      <c r="F13" s="24">
        <v>44</v>
      </c>
      <c r="G13" s="29">
        <v>19.130434782608695</v>
      </c>
      <c r="H13" s="26">
        <v>8.1</v>
      </c>
      <c r="I13" s="27">
        <v>32.727272727272727</v>
      </c>
      <c r="J13" s="4">
        <v>112</v>
      </c>
      <c r="K13" s="27">
        <v>35.053571428571431</v>
      </c>
      <c r="L13" s="27">
        <v>86.911278938452853</v>
      </c>
      <c r="M13" s="12">
        <f t="shared" si="0"/>
        <v>0.86911278938452852</v>
      </c>
      <c r="N13" s="12">
        <f t="shared" si="1"/>
        <v>0.90470952012288874</v>
      </c>
      <c r="O13" s="13">
        <v>3</v>
      </c>
      <c r="P13" s="45">
        <v>9</v>
      </c>
    </row>
    <row r="14" spans="1:16" ht="19.5" customHeight="1" x14ac:dyDescent="0.3">
      <c r="A14" s="4" t="s">
        <v>343</v>
      </c>
      <c r="B14" s="4" t="s">
        <v>89</v>
      </c>
      <c r="C14" s="4" t="s">
        <v>344</v>
      </c>
      <c r="D14" s="4" t="s">
        <v>79</v>
      </c>
      <c r="E14" s="4">
        <v>1682</v>
      </c>
      <c r="F14" s="24">
        <v>35</v>
      </c>
      <c r="G14" s="29">
        <v>15.217391304347826</v>
      </c>
      <c r="H14" s="26">
        <v>8.4</v>
      </c>
      <c r="I14" s="27">
        <v>33.939393939393938</v>
      </c>
      <c r="J14" s="4">
        <v>106.1</v>
      </c>
      <c r="K14" s="27">
        <v>37.002827521206413</v>
      </c>
      <c r="L14" s="27">
        <v>86.159612764948179</v>
      </c>
      <c r="M14" s="14">
        <f t="shared" si="0"/>
        <v>0.86159612764948179</v>
      </c>
      <c r="N14" s="14">
        <f t="shared" si="1"/>
        <v>0.89688499433716651</v>
      </c>
      <c r="O14" s="15">
        <v>1</v>
      </c>
      <c r="P14" s="45">
        <v>10</v>
      </c>
    </row>
    <row r="15" spans="1:16" ht="15.6" x14ac:dyDescent="0.3">
      <c r="A15" s="4" t="s">
        <v>345</v>
      </c>
      <c r="B15" s="4" t="s">
        <v>32</v>
      </c>
      <c r="C15" s="4" t="s">
        <v>27</v>
      </c>
      <c r="D15" s="4" t="s">
        <v>80</v>
      </c>
      <c r="E15" s="4">
        <v>1298</v>
      </c>
      <c r="F15" s="24">
        <v>36</v>
      </c>
      <c r="G15" s="29">
        <v>15.652173913043478</v>
      </c>
      <c r="H15" s="26">
        <v>9.5</v>
      </c>
      <c r="I15" s="27">
        <v>38.383838383838381</v>
      </c>
      <c r="J15" s="4">
        <v>123</v>
      </c>
      <c r="K15" s="27">
        <v>31.918699186991869</v>
      </c>
      <c r="L15" s="27">
        <v>85.954711483873723</v>
      </c>
      <c r="M15" s="12">
        <f t="shared" si="0"/>
        <v>0.85954711483873725</v>
      </c>
      <c r="N15" s="12">
        <f t="shared" si="1"/>
        <v>0.89475205898127663</v>
      </c>
      <c r="O15" s="13">
        <v>1</v>
      </c>
      <c r="P15" s="45">
        <v>11</v>
      </c>
    </row>
    <row r="16" spans="1:16" ht="15.6" x14ac:dyDescent="0.3">
      <c r="A16" s="4" t="s">
        <v>346</v>
      </c>
      <c r="B16" s="4" t="s">
        <v>15</v>
      </c>
      <c r="C16" s="4" t="s">
        <v>39</v>
      </c>
      <c r="D16" s="4" t="s">
        <v>81</v>
      </c>
      <c r="E16" s="4">
        <v>1552</v>
      </c>
      <c r="F16" s="24">
        <v>33</v>
      </c>
      <c r="G16" s="29">
        <v>14.347826086956522</v>
      </c>
      <c r="H16" s="26">
        <v>9.9</v>
      </c>
      <c r="I16" s="27">
        <v>40</v>
      </c>
      <c r="J16" s="4">
        <v>127.12</v>
      </c>
      <c r="K16" s="27">
        <v>30.884203901825046</v>
      </c>
      <c r="L16" s="27">
        <v>85.232029988781562</v>
      </c>
      <c r="M16" s="12">
        <f t="shared" si="0"/>
        <v>0.85232029988781566</v>
      </c>
      <c r="N16" s="12">
        <f t="shared" si="1"/>
        <v>0.88722925139390318</v>
      </c>
      <c r="O16" s="13">
        <v>1</v>
      </c>
      <c r="P16" s="45">
        <v>12</v>
      </c>
    </row>
    <row r="17" spans="1:16" ht="15.6" x14ac:dyDescent="0.3">
      <c r="A17" s="4" t="s">
        <v>347</v>
      </c>
      <c r="B17" s="4" t="s">
        <v>71</v>
      </c>
      <c r="C17" s="4" t="s">
        <v>99</v>
      </c>
      <c r="D17" s="4" t="s">
        <v>315</v>
      </c>
      <c r="E17" s="4">
        <v>1790</v>
      </c>
      <c r="F17" s="24">
        <v>33</v>
      </c>
      <c r="G17" s="29">
        <v>14.347826086956522</v>
      </c>
      <c r="H17" s="26">
        <v>9.5</v>
      </c>
      <c r="I17" s="27">
        <v>38.383838383838381</v>
      </c>
      <c r="J17" s="4">
        <v>121</v>
      </c>
      <c r="K17" s="27">
        <v>32.446280991735534</v>
      </c>
      <c r="L17" s="27">
        <v>85.177945462530431</v>
      </c>
      <c r="M17" s="12">
        <f t="shared" si="0"/>
        <v>0.85177945462530436</v>
      </c>
      <c r="N17" s="12">
        <f t="shared" si="1"/>
        <v>0.88666625443437863</v>
      </c>
      <c r="O17" s="13">
        <v>4</v>
      </c>
      <c r="P17" s="45">
        <v>13</v>
      </c>
    </row>
    <row r="18" spans="1:16" ht="15.6" x14ac:dyDescent="0.3">
      <c r="A18" s="4" t="s">
        <v>158</v>
      </c>
      <c r="B18" s="4" t="s">
        <v>47</v>
      </c>
      <c r="C18" s="4" t="s">
        <v>348</v>
      </c>
      <c r="D18" s="4" t="s">
        <v>81</v>
      </c>
      <c r="E18" s="4">
        <v>1698</v>
      </c>
      <c r="F18" s="24">
        <v>32</v>
      </c>
      <c r="G18" s="29">
        <v>13.913043478260869</v>
      </c>
      <c r="H18" s="26">
        <v>9.9</v>
      </c>
      <c r="I18" s="27">
        <v>40</v>
      </c>
      <c r="J18" s="4">
        <v>131.06</v>
      </c>
      <c r="K18" s="27">
        <v>29.955745460094612</v>
      </c>
      <c r="L18" s="27">
        <v>83.868788938355479</v>
      </c>
      <c r="M18" s="12">
        <f t="shared" si="0"/>
        <v>0.83868788938355476</v>
      </c>
      <c r="N18" s="12">
        <f t="shared" si="1"/>
        <v>0.87303849075147599</v>
      </c>
      <c r="O18" s="13">
        <v>2</v>
      </c>
      <c r="P18" s="45">
        <v>14</v>
      </c>
    </row>
    <row r="19" spans="1:16" ht="15.6" x14ac:dyDescent="0.3">
      <c r="A19" s="4" t="s">
        <v>349</v>
      </c>
      <c r="B19" s="4" t="s">
        <v>46</v>
      </c>
      <c r="C19" s="4" t="s">
        <v>42</v>
      </c>
      <c r="D19" s="4" t="s">
        <v>81</v>
      </c>
      <c r="E19" s="4">
        <v>1349</v>
      </c>
      <c r="F19" s="24">
        <v>33</v>
      </c>
      <c r="G19" s="29">
        <v>14.347826086956522</v>
      </c>
      <c r="H19" s="26">
        <v>9.6999999999999993</v>
      </c>
      <c r="I19" s="27">
        <v>39.19191919191919</v>
      </c>
      <c r="J19" s="4">
        <v>129.87</v>
      </c>
      <c r="K19" s="27">
        <v>30.23023023023023</v>
      </c>
      <c r="L19" s="27">
        <v>83.769975509105947</v>
      </c>
      <c r="M19" s="12">
        <f t="shared" si="0"/>
        <v>0.83769975509105943</v>
      </c>
      <c r="N19" s="12">
        <f t="shared" si="1"/>
        <v>0.87200988489904863</v>
      </c>
      <c r="O19" s="13">
        <v>3</v>
      </c>
      <c r="P19" s="45">
        <v>15</v>
      </c>
    </row>
    <row r="20" spans="1:16" ht="15.6" x14ac:dyDescent="0.3">
      <c r="A20" s="4" t="s">
        <v>144</v>
      </c>
      <c r="B20" s="4" t="s">
        <v>46</v>
      </c>
      <c r="C20" s="4" t="s">
        <v>42</v>
      </c>
      <c r="D20" s="4" t="s">
        <v>79</v>
      </c>
      <c r="E20" s="4">
        <v>2028</v>
      </c>
      <c r="F20" s="24">
        <v>26</v>
      </c>
      <c r="G20" s="29">
        <v>11.304347826086957</v>
      </c>
      <c r="H20" s="26">
        <v>9</v>
      </c>
      <c r="I20" s="27">
        <v>36.36363636363636</v>
      </c>
      <c r="J20" s="4">
        <v>109.2</v>
      </c>
      <c r="K20" s="27">
        <v>35.952380952380949</v>
      </c>
      <c r="L20" s="27">
        <v>83.620365142104262</v>
      </c>
      <c r="M20" s="12">
        <f t="shared" si="0"/>
        <v>0.83620365142104258</v>
      </c>
      <c r="N20" s="12">
        <f t="shared" si="1"/>
        <v>0.87045250448779776</v>
      </c>
      <c r="O20" s="13">
        <v>2</v>
      </c>
      <c r="P20" s="45">
        <v>16</v>
      </c>
    </row>
    <row r="21" spans="1:16" ht="15.6" x14ac:dyDescent="0.3">
      <c r="A21" s="4" t="s">
        <v>113</v>
      </c>
      <c r="B21" s="4" t="s">
        <v>53</v>
      </c>
      <c r="C21" s="4" t="s">
        <v>33</v>
      </c>
      <c r="D21" s="4" t="s">
        <v>235</v>
      </c>
      <c r="E21" s="4">
        <v>1155</v>
      </c>
      <c r="F21" s="24">
        <v>35</v>
      </c>
      <c r="G21" s="29">
        <v>15.217391304347826</v>
      </c>
      <c r="H21" s="26">
        <v>9.5</v>
      </c>
      <c r="I21" s="27">
        <v>38.383838383838381</v>
      </c>
      <c r="J21" s="4">
        <v>132.13</v>
      </c>
      <c r="K21" s="27">
        <v>29.713161280557028</v>
      </c>
      <c r="L21" s="27">
        <v>83.31439096874324</v>
      </c>
      <c r="M21" s="12">
        <f t="shared" si="0"/>
        <v>0.83314390968743235</v>
      </c>
      <c r="N21" s="12">
        <f t="shared" si="1"/>
        <v>0.86726744322840155</v>
      </c>
      <c r="O21" s="13">
        <v>1</v>
      </c>
      <c r="P21" s="45">
        <v>17</v>
      </c>
    </row>
    <row r="22" spans="1:16" ht="15.6" x14ac:dyDescent="0.3">
      <c r="A22" s="4" t="s">
        <v>350</v>
      </c>
      <c r="B22" s="4" t="s">
        <v>351</v>
      </c>
      <c r="C22" s="4" t="s">
        <v>42</v>
      </c>
      <c r="D22" s="4" t="s">
        <v>315</v>
      </c>
      <c r="E22" s="4">
        <v>1663</v>
      </c>
      <c r="F22" s="24">
        <v>40</v>
      </c>
      <c r="G22" s="29">
        <v>17.391304347826086</v>
      </c>
      <c r="H22" s="26">
        <v>8</v>
      </c>
      <c r="I22" s="27">
        <v>32.323232323232325</v>
      </c>
      <c r="J22" s="4">
        <v>117</v>
      </c>
      <c r="K22" s="27">
        <v>33.555555555555557</v>
      </c>
      <c r="L22" s="27">
        <v>83.270092226613968</v>
      </c>
      <c r="M22" s="12">
        <f t="shared" si="0"/>
        <v>0.83270092226613968</v>
      </c>
      <c r="N22" s="12">
        <f t="shared" si="1"/>
        <v>0.86680631212754411</v>
      </c>
      <c r="O22" s="13">
        <v>5</v>
      </c>
      <c r="P22" s="45">
        <v>18</v>
      </c>
    </row>
    <row r="23" spans="1:16" ht="15.6" x14ac:dyDescent="0.3">
      <c r="A23" s="4" t="s">
        <v>109</v>
      </c>
      <c r="B23" s="4" t="s">
        <v>352</v>
      </c>
      <c r="C23" s="4" t="s">
        <v>353</v>
      </c>
      <c r="D23" s="4" t="s">
        <v>80</v>
      </c>
      <c r="E23" s="4">
        <v>1816</v>
      </c>
      <c r="F23" s="24">
        <v>35</v>
      </c>
      <c r="G23" s="29">
        <v>15.217391304347826</v>
      </c>
      <c r="H23" s="26">
        <v>9.1999999999999993</v>
      </c>
      <c r="I23" s="27">
        <v>37.171717171717169</v>
      </c>
      <c r="J23" s="4">
        <v>130</v>
      </c>
      <c r="K23" s="27">
        <v>30.2</v>
      </c>
      <c r="L23" s="27">
        <v>82.589108476064993</v>
      </c>
      <c r="M23" s="12">
        <f t="shared" si="0"/>
        <v>0.82589108476064998</v>
      </c>
      <c r="N23" s="12">
        <f t="shared" si="1"/>
        <v>0.85971756036027414</v>
      </c>
      <c r="O23" s="13">
        <v>2</v>
      </c>
      <c r="P23" s="45">
        <v>19</v>
      </c>
    </row>
    <row r="24" spans="1:16" ht="15.6" x14ac:dyDescent="0.3">
      <c r="A24" s="4" t="s">
        <v>354</v>
      </c>
      <c r="B24" s="4" t="s">
        <v>23</v>
      </c>
      <c r="C24" s="4" t="s">
        <v>34</v>
      </c>
      <c r="D24" s="4" t="s">
        <v>315</v>
      </c>
      <c r="E24" s="4">
        <v>1959</v>
      </c>
      <c r="F24" s="24">
        <v>41</v>
      </c>
      <c r="G24" s="29">
        <v>17.826086956521738</v>
      </c>
      <c r="H24" s="26">
        <v>8</v>
      </c>
      <c r="I24" s="27">
        <v>32.323232323232325</v>
      </c>
      <c r="J24" s="4">
        <v>123</v>
      </c>
      <c r="K24" s="27">
        <v>31.918699186991869</v>
      </c>
      <c r="L24" s="27">
        <v>82.06801846674594</v>
      </c>
      <c r="M24" s="12">
        <f t="shared" si="0"/>
        <v>0.8206801846674594</v>
      </c>
      <c r="N24" s="12">
        <f t="shared" si="1"/>
        <v>0.85429323456470363</v>
      </c>
      <c r="O24" s="13">
        <v>6</v>
      </c>
      <c r="P24" s="45">
        <v>20</v>
      </c>
    </row>
    <row r="25" spans="1:16" ht="15.6" x14ac:dyDescent="0.3">
      <c r="A25" s="24" t="s">
        <v>151</v>
      </c>
      <c r="B25" s="24" t="s">
        <v>17</v>
      </c>
      <c r="C25" s="24" t="s">
        <v>16</v>
      </c>
      <c r="D25" s="24" t="s">
        <v>235</v>
      </c>
      <c r="E25" s="24">
        <v>1650</v>
      </c>
      <c r="F25" s="24">
        <v>36</v>
      </c>
      <c r="G25" s="29">
        <v>15.652173913043478</v>
      </c>
      <c r="H25" s="28">
        <v>9</v>
      </c>
      <c r="I25" s="29">
        <v>36.36363636363636</v>
      </c>
      <c r="J25" s="24">
        <v>131.1</v>
      </c>
      <c r="K25" s="29">
        <v>29.94660564454615</v>
      </c>
      <c r="L25" s="29">
        <v>81.962415921225983</v>
      </c>
      <c r="M25" s="12">
        <f t="shared" si="0"/>
        <v>0.81962415921225984</v>
      </c>
      <c r="N25" s="12">
        <f t="shared" si="1"/>
        <v>0.85319395689386446</v>
      </c>
      <c r="O25" s="13">
        <v>2</v>
      </c>
      <c r="P25" s="45">
        <v>21</v>
      </c>
    </row>
    <row r="26" spans="1:16" ht="15.6" x14ac:dyDescent="0.3">
      <c r="A26" s="4" t="s">
        <v>153</v>
      </c>
      <c r="B26" s="4" t="s">
        <v>38</v>
      </c>
      <c r="C26" s="4" t="s">
        <v>99</v>
      </c>
      <c r="D26" s="4" t="s">
        <v>235</v>
      </c>
      <c r="E26" s="4">
        <v>1497</v>
      </c>
      <c r="F26" s="24">
        <v>32</v>
      </c>
      <c r="G26" s="29">
        <v>13.913043478260869</v>
      </c>
      <c r="H26" s="26">
        <v>9.6999999999999993</v>
      </c>
      <c r="I26" s="27">
        <v>39.19191919191919</v>
      </c>
      <c r="J26" s="4">
        <v>142.25</v>
      </c>
      <c r="K26" s="27">
        <v>27.599297012302284</v>
      </c>
      <c r="L26" s="27">
        <v>80.704259682482345</v>
      </c>
      <c r="M26" s="12">
        <f t="shared" si="0"/>
        <v>0.80704259682482349</v>
      </c>
      <c r="N26" s="12">
        <f t="shared" si="1"/>
        <v>0.84009708453280474</v>
      </c>
      <c r="O26" s="13">
        <v>3</v>
      </c>
      <c r="P26" s="20">
        <v>22</v>
      </c>
    </row>
    <row r="27" spans="1:16" ht="15.6" x14ac:dyDescent="0.3">
      <c r="A27" s="4" t="s">
        <v>150</v>
      </c>
      <c r="B27" s="4" t="s">
        <v>101</v>
      </c>
      <c r="C27" s="4" t="s">
        <v>14</v>
      </c>
      <c r="D27" s="4" t="s">
        <v>235</v>
      </c>
      <c r="E27" s="4">
        <v>1421</v>
      </c>
      <c r="F27" s="24">
        <v>35</v>
      </c>
      <c r="G27" s="29">
        <v>15.217391304347826</v>
      </c>
      <c r="H27" s="26">
        <v>8.8000000000000007</v>
      </c>
      <c r="I27" s="27">
        <v>35.555555555555557</v>
      </c>
      <c r="J27" s="4">
        <v>131.16999999999999</v>
      </c>
      <c r="K27" s="27">
        <v>29.93062438057483</v>
      </c>
      <c r="L27" s="27">
        <v>80.703571240478212</v>
      </c>
      <c r="M27" s="12">
        <f t="shared" si="0"/>
        <v>0.80703571240478211</v>
      </c>
      <c r="N27" s="12">
        <f t="shared" si="1"/>
        <v>0.84008991814378364</v>
      </c>
      <c r="O27" s="13">
        <v>3</v>
      </c>
      <c r="P27" s="20">
        <v>22</v>
      </c>
    </row>
    <row r="28" spans="1:16" ht="15.6" x14ac:dyDescent="0.3">
      <c r="A28" s="4" t="s">
        <v>146</v>
      </c>
      <c r="B28" s="4" t="s">
        <v>74</v>
      </c>
      <c r="C28" s="4" t="s">
        <v>115</v>
      </c>
      <c r="D28" s="4" t="s">
        <v>84</v>
      </c>
      <c r="E28" s="4">
        <v>1442</v>
      </c>
      <c r="F28" s="24">
        <v>23</v>
      </c>
      <c r="G28" s="29">
        <v>10</v>
      </c>
      <c r="H28" s="26">
        <v>9.6</v>
      </c>
      <c r="I28" s="27">
        <v>38.787878787878789</v>
      </c>
      <c r="J28" s="4">
        <v>125</v>
      </c>
      <c r="K28" s="27">
        <v>31.408000000000001</v>
      </c>
      <c r="L28" s="27">
        <v>80.195878787878797</v>
      </c>
      <c r="M28" s="12">
        <f t="shared" si="0"/>
        <v>0.80195878787878794</v>
      </c>
      <c r="N28" s="12">
        <f t="shared" si="1"/>
        <v>0.83480505522643433</v>
      </c>
      <c r="O28" s="13">
        <v>1</v>
      </c>
      <c r="P28" s="45">
        <v>23</v>
      </c>
    </row>
    <row r="29" spans="1:16" ht="15.6" x14ac:dyDescent="0.3">
      <c r="A29" s="4" t="s">
        <v>162</v>
      </c>
      <c r="B29" s="4" t="s">
        <v>163</v>
      </c>
      <c r="C29" s="4" t="s">
        <v>159</v>
      </c>
      <c r="D29" s="4" t="s">
        <v>81</v>
      </c>
      <c r="E29" s="4">
        <v>1114</v>
      </c>
      <c r="F29" s="24">
        <v>34</v>
      </c>
      <c r="G29" s="29">
        <v>14.782608695652174</v>
      </c>
      <c r="H29" s="26">
        <v>9.1999999999999993</v>
      </c>
      <c r="I29" s="27">
        <v>37.171717171717169</v>
      </c>
      <c r="J29" s="4">
        <v>139.22999999999999</v>
      </c>
      <c r="K29" s="27">
        <v>28.197945845004671</v>
      </c>
      <c r="L29" s="27">
        <v>80.152271712374016</v>
      </c>
      <c r="M29" s="12">
        <f t="shared" si="0"/>
        <v>0.80152271712374012</v>
      </c>
      <c r="N29" s="12">
        <f t="shared" si="1"/>
        <v>0.83435112408152701</v>
      </c>
      <c r="O29" s="13">
        <v>4</v>
      </c>
      <c r="P29" s="45">
        <v>24</v>
      </c>
    </row>
    <row r="30" spans="1:16" ht="15.6" x14ac:dyDescent="0.3">
      <c r="A30" s="4" t="s">
        <v>355</v>
      </c>
      <c r="B30" s="4" t="s">
        <v>74</v>
      </c>
      <c r="C30" s="4" t="s">
        <v>13</v>
      </c>
      <c r="D30" s="4" t="s">
        <v>80</v>
      </c>
      <c r="E30" s="4">
        <v>1999</v>
      </c>
      <c r="F30" s="24">
        <v>31</v>
      </c>
      <c r="G30" s="29">
        <v>13.478260869565217</v>
      </c>
      <c r="H30" s="26">
        <v>8.8000000000000007</v>
      </c>
      <c r="I30" s="27">
        <v>35.555555555555557</v>
      </c>
      <c r="J30" s="4">
        <v>132</v>
      </c>
      <c r="K30" s="27">
        <v>29.742424242424242</v>
      </c>
      <c r="L30" s="27">
        <v>78.776240667545011</v>
      </c>
      <c r="M30" s="12">
        <f t="shared" si="0"/>
        <v>0.78776240667545006</v>
      </c>
      <c r="N30" s="12">
        <f t="shared" si="1"/>
        <v>0.82002722502668701</v>
      </c>
      <c r="O30" s="13">
        <v>3</v>
      </c>
      <c r="P30" s="45">
        <v>25</v>
      </c>
    </row>
    <row r="31" spans="1:16" ht="15.6" x14ac:dyDescent="0.3">
      <c r="A31" s="4" t="s">
        <v>356</v>
      </c>
      <c r="B31" s="4" t="s">
        <v>38</v>
      </c>
      <c r="C31" s="4" t="s">
        <v>21</v>
      </c>
      <c r="D31" s="4" t="s">
        <v>81</v>
      </c>
      <c r="E31" s="4">
        <v>1525</v>
      </c>
      <c r="F31" s="24">
        <v>27</v>
      </c>
      <c r="G31" s="29">
        <v>11.739130434782609</v>
      </c>
      <c r="H31" s="26">
        <v>9.1999999999999993</v>
      </c>
      <c r="I31" s="27">
        <v>37.171717171717169</v>
      </c>
      <c r="J31" s="4">
        <v>135.47</v>
      </c>
      <c r="K31" s="27">
        <v>28.980586107625303</v>
      </c>
      <c r="L31" s="27">
        <v>77.891433714125085</v>
      </c>
      <c r="M31" s="12">
        <f t="shared" si="0"/>
        <v>0.7789143371412508</v>
      </c>
      <c r="N31" s="12">
        <f t="shared" si="1"/>
        <v>0.81081676023998406</v>
      </c>
      <c r="O31" s="13">
        <v>5</v>
      </c>
      <c r="P31" s="45">
        <v>26</v>
      </c>
    </row>
    <row r="32" spans="1:16" ht="15.6" x14ac:dyDescent="0.3">
      <c r="A32" s="4" t="s">
        <v>357</v>
      </c>
      <c r="B32" s="4" t="s">
        <v>50</v>
      </c>
      <c r="C32" s="4" t="s">
        <v>18</v>
      </c>
      <c r="D32" s="4" t="s">
        <v>235</v>
      </c>
      <c r="E32" s="4">
        <v>1914</v>
      </c>
      <c r="F32" s="24">
        <v>24</v>
      </c>
      <c r="G32" s="29">
        <v>10.434782608695652</v>
      </c>
      <c r="H32" s="26">
        <v>9.6</v>
      </c>
      <c r="I32" s="27">
        <v>38.787878787878789</v>
      </c>
      <c r="J32" s="4">
        <v>142.11000000000001</v>
      </c>
      <c r="K32" s="27">
        <v>27.626486524523255</v>
      </c>
      <c r="L32" s="27">
        <v>76.849147921097696</v>
      </c>
      <c r="M32" s="12">
        <f t="shared" si="0"/>
        <v>0.76849147921097694</v>
      </c>
      <c r="N32" s="12">
        <f t="shared" si="1"/>
        <v>0.79996700758235162</v>
      </c>
      <c r="O32" s="13">
        <v>4</v>
      </c>
      <c r="P32" s="45">
        <v>27</v>
      </c>
    </row>
    <row r="33" spans="1:16" ht="15.6" x14ac:dyDescent="0.3">
      <c r="A33" s="4" t="s">
        <v>358</v>
      </c>
      <c r="B33" s="4" t="s">
        <v>142</v>
      </c>
      <c r="C33" s="4" t="s">
        <v>359</v>
      </c>
      <c r="D33" s="4" t="s">
        <v>84</v>
      </c>
      <c r="E33" s="4">
        <v>1607</v>
      </c>
      <c r="F33" s="24">
        <v>32</v>
      </c>
      <c r="G33" s="29">
        <v>13.913043478260869</v>
      </c>
      <c r="H33" s="26">
        <v>8.6</v>
      </c>
      <c r="I33" s="27">
        <v>34.747474747474747</v>
      </c>
      <c r="J33" s="4">
        <v>141</v>
      </c>
      <c r="K33" s="27">
        <v>27.843971631205672</v>
      </c>
      <c r="L33" s="27">
        <v>76.504489856941291</v>
      </c>
      <c r="M33" s="12">
        <f t="shared" si="0"/>
        <v>0.76504489856941293</v>
      </c>
      <c r="N33" s="12">
        <f t="shared" si="1"/>
        <v>0.79637926344099286</v>
      </c>
      <c r="O33" s="13">
        <v>2</v>
      </c>
      <c r="P33" s="45">
        <v>28</v>
      </c>
    </row>
    <row r="34" spans="1:16" ht="15.6" x14ac:dyDescent="0.3">
      <c r="A34" s="4" t="s">
        <v>360</v>
      </c>
      <c r="B34" s="4" t="s">
        <v>118</v>
      </c>
      <c r="C34" s="4" t="s">
        <v>14</v>
      </c>
      <c r="D34" s="4" t="s">
        <v>80</v>
      </c>
      <c r="E34" s="4">
        <v>1426</v>
      </c>
      <c r="F34" s="24">
        <v>33</v>
      </c>
      <c r="G34" s="29">
        <v>14.347826086956522</v>
      </c>
      <c r="H34" s="26">
        <v>7.6</v>
      </c>
      <c r="I34" s="27">
        <v>30.707070707070706</v>
      </c>
      <c r="J34" s="4">
        <v>125</v>
      </c>
      <c r="K34" s="27">
        <v>31.408000000000001</v>
      </c>
      <c r="L34" s="27">
        <v>76.46289679402723</v>
      </c>
      <c r="M34" s="12">
        <f t="shared" si="0"/>
        <v>0.76462896794027235</v>
      </c>
      <c r="N34" s="12">
        <f t="shared" si="1"/>
        <v>0.79594629731221156</v>
      </c>
      <c r="O34" s="13">
        <v>4</v>
      </c>
      <c r="P34" s="45">
        <v>29</v>
      </c>
    </row>
    <row r="35" spans="1:16" ht="15.6" x14ac:dyDescent="0.3">
      <c r="A35" s="4" t="s">
        <v>361</v>
      </c>
      <c r="B35" s="4" t="s">
        <v>26</v>
      </c>
      <c r="C35" s="4" t="s">
        <v>14</v>
      </c>
      <c r="D35" s="4" t="s">
        <v>79</v>
      </c>
      <c r="E35" s="4">
        <v>1703</v>
      </c>
      <c r="F35" s="24">
        <v>30</v>
      </c>
      <c r="G35" s="29">
        <v>13.043478260869565</v>
      </c>
      <c r="H35" s="26">
        <v>8</v>
      </c>
      <c r="I35" s="27">
        <v>32.323232323232325</v>
      </c>
      <c r="J35" s="4">
        <v>126.9</v>
      </c>
      <c r="K35" s="27">
        <v>30.937746256895192</v>
      </c>
      <c r="L35" s="27">
        <v>76.304456840997076</v>
      </c>
      <c r="M35" s="12">
        <f t="shared" si="0"/>
        <v>0.76304456840997081</v>
      </c>
      <c r="N35" s="12">
        <f t="shared" si="1"/>
        <v>0.79429700465854214</v>
      </c>
      <c r="O35" s="13">
        <v>3</v>
      </c>
      <c r="P35" s="45">
        <v>30</v>
      </c>
    </row>
    <row r="36" spans="1:16" ht="15.6" x14ac:dyDescent="0.3">
      <c r="A36" s="4" t="s">
        <v>362</v>
      </c>
      <c r="B36" s="4" t="s">
        <v>73</v>
      </c>
      <c r="C36" s="4" t="s">
        <v>34</v>
      </c>
      <c r="D36" s="4" t="s">
        <v>235</v>
      </c>
      <c r="E36" s="4">
        <v>1317</v>
      </c>
      <c r="F36" s="24">
        <v>34</v>
      </c>
      <c r="G36" s="29">
        <v>14.782608695652174</v>
      </c>
      <c r="H36" s="26">
        <v>7.9</v>
      </c>
      <c r="I36" s="27">
        <v>31.919191919191917</v>
      </c>
      <c r="J36" s="4">
        <v>135.22</v>
      </c>
      <c r="K36" s="27">
        <v>29.034166543410738</v>
      </c>
      <c r="L36" s="27">
        <v>75.735967158254823</v>
      </c>
      <c r="M36" s="12">
        <f t="shared" si="0"/>
        <v>0.75735967158254824</v>
      </c>
      <c r="N36" s="12">
        <f t="shared" si="1"/>
        <v>0.78837926838368211</v>
      </c>
      <c r="O36" s="13">
        <v>5</v>
      </c>
      <c r="P36" s="45">
        <v>31</v>
      </c>
    </row>
    <row r="37" spans="1:16" ht="15.6" x14ac:dyDescent="0.3">
      <c r="A37" s="4" t="s">
        <v>363</v>
      </c>
      <c r="B37" s="4" t="s">
        <v>364</v>
      </c>
      <c r="C37" s="4" t="s">
        <v>115</v>
      </c>
      <c r="D37" s="4" t="s">
        <v>116</v>
      </c>
      <c r="E37" s="4">
        <v>1769</v>
      </c>
      <c r="F37" s="24">
        <v>35</v>
      </c>
      <c r="G37" s="29">
        <v>15.217391304347826</v>
      </c>
      <c r="H37" s="26">
        <v>9</v>
      </c>
      <c r="I37" s="27">
        <v>36.36363636363636</v>
      </c>
      <c r="J37" s="4">
        <v>165</v>
      </c>
      <c r="K37" s="27">
        <v>23.793939393939393</v>
      </c>
      <c r="L37" s="27">
        <v>75.374967061923584</v>
      </c>
      <c r="M37" s="12">
        <f t="shared" si="0"/>
        <v>0.75374967061923581</v>
      </c>
      <c r="N37" s="12">
        <f t="shared" si="1"/>
        <v>0.78462141062453628</v>
      </c>
      <c r="O37" s="13">
        <v>1</v>
      </c>
      <c r="P37" s="45">
        <v>32</v>
      </c>
    </row>
    <row r="38" spans="1:16" ht="15.6" x14ac:dyDescent="0.3">
      <c r="A38" s="4" t="s">
        <v>147</v>
      </c>
      <c r="B38" s="4" t="s">
        <v>32</v>
      </c>
      <c r="C38" s="4" t="s">
        <v>13</v>
      </c>
      <c r="D38" s="4" t="s">
        <v>84</v>
      </c>
      <c r="E38" s="4">
        <v>1832</v>
      </c>
      <c r="F38" s="24">
        <v>13</v>
      </c>
      <c r="G38" s="29">
        <v>5.6521739130434785</v>
      </c>
      <c r="H38" s="26">
        <v>9.6</v>
      </c>
      <c r="I38" s="27">
        <v>38.787878787878789</v>
      </c>
      <c r="J38" s="4">
        <v>127</v>
      </c>
      <c r="K38" s="27">
        <v>30.913385826771652</v>
      </c>
      <c r="L38" s="27">
        <v>75.353438527693925</v>
      </c>
      <c r="M38" s="12">
        <f t="shared" si="0"/>
        <v>0.75353438527693928</v>
      </c>
      <c r="N38" s="12">
        <f t="shared" si="1"/>
        <v>0.78439730772201588</v>
      </c>
      <c r="O38" s="13">
        <v>3</v>
      </c>
      <c r="P38" s="45">
        <v>33</v>
      </c>
    </row>
    <row r="39" spans="1:16" ht="15.6" x14ac:dyDescent="0.3">
      <c r="A39" s="4" t="s">
        <v>365</v>
      </c>
      <c r="B39" s="4" t="s">
        <v>20</v>
      </c>
      <c r="C39" s="4" t="s">
        <v>13</v>
      </c>
      <c r="D39" s="4" t="s">
        <v>84</v>
      </c>
      <c r="E39" s="4">
        <v>1912</v>
      </c>
      <c r="F39" s="24">
        <v>22</v>
      </c>
      <c r="G39" s="29">
        <v>9.5652173913043477</v>
      </c>
      <c r="H39" s="26">
        <v>8.6999999999999993</v>
      </c>
      <c r="I39" s="27">
        <v>35.151515151515099</v>
      </c>
      <c r="J39" s="4">
        <v>135</v>
      </c>
      <c r="K39" s="27">
        <v>29.081481481481482</v>
      </c>
      <c r="L39" s="27">
        <v>73.798214024300989</v>
      </c>
      <c r="M39" s="12">
        <f>L39/$B$1</f>
        <v>0.7379821402430099</v>
      </c>
      <c r="N39" s="12">
        <f t="shared" si="1"/>
        <v>0.76820808083071246</v>
      </c>
      <c r="O39" s="13">
        <v>4</v>
      </c>
      <c r="P39" s="45">
        <v>34</v>
      </c>
    </row>
    <row r="40" spans="1:16" s="48" customFormat="1" ht="15.6" x14ac:dyDescent="0.3">
      <c r="A40" s="4" t="s">
        <v>532</v>
      </c>
      <c r="B40" s="4" t="s">
        <v>23</v>
      </c>
      <c r="C40" s="4" t="s">
        <v>21</v>
      </c>
      <c r="D40" s="4" t="s">
        <v>87</v>
      </c>
      <c r="E40" s="4">
        <v>1874</v>
      </c>
      <c r="F40" s="24">
        <v>26</v>
      </c>
      <c r="G40" s="46">
        <f>(20*F40)/46</f>
        <v>11.304347826086957</v>
      </c>
      <c r="H40" s="26">
        <v>8</v>
      </c>
      <c r="I40" s="27">
        <f>(40*H40)/9.9</f>
        <v>32.323232323232325</v>
      </c>
      <c r="J40" s="4">
        <v>141</v>
      </c>
      <c r="K40" s="27">
        <f>(40*98.15)/J40</f>
        <v>27.843971631205672</v>
      </c>
      <c r="L40" s="27">
        <f>G40+I40+K40</f>
        <v>71.471551780524962</v>
      </c>
      <c r="M40" s="12">
        <f>L40/$B$1</f>
        <v>0.71471551780524967</v>
      </c>
      <c r="N40" s="12">
        <f t="shared" si="1"/>
        <v>0.74398851453546444</v>
      </c>
      <c r="O40" s="13">
        <v>1</v>
      </c>
      <c r="P40" s="45">
        <v>35</v>
      </c>
    </row>
    <row r="41" spans="1:16" ht="15.6" x14ac:dyDescent="0.3">
      <c r="A41" s="4" t="s">
        <v>161</v>
      </c>
      <c r="B41" s="4" t="s">
        <v>32</v>
      </c>
      <c r="C41" s="4" t="s">
        <v>18</v>
      </c>
      <c r="D41" s="4" t="s">
        <v>235</v>
      </c>
      <c r="E41" s="4">
        <v>1823</v>
      </c>
      <c r="F41" s="24">
        <v>32</v>
      </c>
      <c r="G41" s="29">
        <v>13.913043478260869</v>
      </c>
      <c r="H41" s="26">
        <v>6.7</v>
      </c>
      <c r="I41" s="27">
        <v>27.070707070707069</v>
      </c>
      <c r="J41" s="4">
        <v>135.16</v>
      </c>
      <c r="K41" s="27">
        <v>29.047055341817106</v>
      </c>
      <c r="L41" s="27">
        <v>70.030805890785047</v>
      </c>
      <c r="M41" s="12">
        <f t="shared" si="0"/>
        <v>0.70030805890785042</v>
      </c>
      <c r="N41" s="12">
        <f t="shared" si="1"/>
        <v>0.72899096141639597</v>
      </c>
      <c r="O41" s="13">
        <v>6</v>
      </c>
      <c r="P41" s="45">
        <v>36</v>
      </c>
    </row>
    <row r="42" spans="1:16" ht="15.6" x14ac:dyDescent="0.3">
      <c r="A42" s="24" t="s">
        <v>154</v>
      </c>
      <c r="B42" s="24" t="s">
        <v>29</v>
      </c>
      <c r="C42" s="24" t="s">
        <v>25</v>
      </c>
      <c r="D42" s="24" t="s">
        <v>235</v>
      </c>
      <c r="E42" s="24">
        <v>1156</v>
      </c>
      <c r="F42" s="39">
        <v>31</v>
      </c>
      <c r="G42" s="53">
        <v>13.478260869565217</v>
      </c>
      <c r="H42" s="54">
        <v>7</v>
      </c>
      <c r="I42" s="53">
        <v>28.28282828282828</v>
      </c>
      <c r="J42" s="55">
        <v>139.13</v>
      </c>
      <c r="K42" s="53">
        <v>28.218213181916195</v>
      </c>
      <c r="L42" s="53">
        <v>69.979302334309693</v>
      </c>
      <c r="M42" s="12">
        <f t="shared" si="0"/>
        <v>0.6997930233430969</v>
      </c>
      <c r="N42" s="12">
        <f t="shared" si="1"/>
        <v>0.72845483125662192</v>
      </c>
      <c r="O42" s="13">
        <v>7</v>
      </c>
      <c r="P42" s="45">
        <v>37</v>
      </c>
    </row>
    <row r="43" spans="1:16" ht="15.6" x14ac:dyDescent="0.3">
      <c r="A43" s="4" t="s">
        <v>158</v>
      </c>
      <c r="B43" s="4" t="s">
        <v>103</v>
      </c>
      <c r="C43" s="4" t="s">
        <v>159</v>
      </c>
      <c r="D43" s="4" t="s">
        <v>235</v>
      </c>
      <c r="E43" s="4">
        <v>1697</v>
      </c>
      <c r="F43" s="24">
        <v>22</v>
      </c>
      <c r="G43" s="29">
        <v>9.5652173913043477</v>
      </c>
      <c r="H43" s="26">
        <v>7.6</v>
      </c>
      <c r="I43" s="27">
        <v>30.707070707070706</v>
      </c>
      <c r="J43" s="4">
        <v>135.13999999999999</v>
      </c>
      <c r="K43" s="27">
        <v>29.051354151250557</v>
      </c>
      <c r="L43" s="27">
        <v>69.323642249625607</v>
      </c>
      <c r="M43" s="12">
        <f t="shared" si="0"/>
        <v>0.69323642249625606</v>
      </c>
      <c r="N43" s="12">
        <f t="shared" si="1"/>
        <v>0.7216296881011709</v>
      </c>
      <c r="O43" s="13">
        <v>8</v>
      </c>
      <c r="P43" s="45">
        <v>38</v>
      </c>
    </row>
    <row r="44" spans="1:16" ht="15.6" x14ac:dyDescent="0.3">
      <c r="A44" s="4" t="s">
        <v>366</v>
      </c>
      <c r="B44" s="4" t="s">
        <v>53</v>
      </c>
      <c r="C44" s="4" t="s">
        <v>39</v>
      </c>
      <c r="D44" s="4" t="s">
        <v>235</v>
      </c>
      <c r="E44" s="4">
        <v>1994</v>
      </c>
      <c r="F44" s="24">
        <v>23</v>
      </c>
      <c r="G44" s="29">
        <v>10</v>
      </c>
      <c r="H44" s="26">
        <v>8</v>
      </c>
      <c r="I44" s="27">
        <v>32.323232323232325</v>
      </c>
      <c r="J44" s="4">
        <v>149.13999999999999</v>
      </c>
      <c r="K44" s="27">
        <v>26.324259085423094</v>
      </c>
      <c r="L44" s="27">
        <v>68.647491408655412</v>
      </c>
      <c r="M44" s="12">
        <f t="shared" si="0"/>
        <v>0.68647491408655414</v>
      </c>
      <c r="N44" s="12">
        <f t="shared" si="1"/>
        <v>0.71459124487105774</v>
      </c>
      <c r="O44" s="13">
        <v>9</v>
      </c>
      <c r="P44" s="45">
        <v>39</v>
      </c>
    </row>
    <row r="45" spans="1:16" ht="15.6" x14ac:dyDescent="0.3">
      <c r="A45" s="4" t="s">
        <v>367</v>
      </c>
      <c r="B45" s="4" t="s">
        <v>35</v>
      </c>
      <c r="C45" s="4" t="s">
        <v>37</v>
      </c>
      <c r="D45" s="4" t="s">
        <v>84</v>
      </c>
      <c r="E45" s="4">
        <v>1236</v>
      </c>
      <c r="F45" s="24">
        <v>26</v>
      </c>
      <c r="G45" s="29">
        <v>11.304347826086957</v>
      </c>
      <c r="H45" s="26">
        <v>7.2</v>
      </c>
      <c r="I45" s="27">
        <v>29.09090909090909</v>
      </c>
      <c r="J45" s="4">
        <v>148</v>
      </c>
      <c r="K45" s="27">
        <v>26.527027027027028</v>
      </c>
      <c r="L45" s="27">
        <v>66.922283944023079</v>
      </c>
      <c r="M45" s="12">
        <f t="shared" si="0"/>
        <v>0.66922283944023075</v>
      </c>
      <c r="N45" s="12">
        <f t="shared" si="1"/>
        <v>0.69663256751060543</v>
      </c>
      <c r="O45" s="13">
        <v>5</v>
      </c>
      <c r="P45" s="45">
        <v>40</v>
      </c>
    </row>
    <row r="46" spans="1:16" ht="15.6" x14ac:dyDescent="0.3">
      <c r="A46" s="4" t="s">
        <v>368</v>
      </c>
      <c r="B46" s="4" t="s">
        <v>23</v>
      </c>
      <c r="C46" s="4" t="s">
        <v>21</v>
      </c>
      <c r="D46" s="4" t="s">
        <v>84</v>
      </c>
      <c r="E46" s="4">
        <v>1337</v>
      </c>
      <c r="F46" s="24">
        <v>21</v>
      </c>
      <c r="G46" s="29">
        <v>9.1304347826086953</v>
      </c>
      <c r="H46" s="26">
        <v>7.8</v>
      </c>
      <c r="I46" s="27">
        <v>31.515151515151516</v>
      </c>
      <c r="J46" s="4">
        <v>155</v>
      </c>
      <c r="K46" s="27">
        <v>25.329032258064515</v>
      </c>
      <c r="L46" s="27">
        <v>65.974618555824719</v>
      </c>
      <c r="M46" s="12">
        <f t="shared" si="0"/>
        <v>0.65974618555824716</v>
      </c>
      <c r="N46" s="12">
        <f t="shared" si="1"/>
        <v>0.68676777310111159</v>
      </c>
      <c r="O46" s="13">
        <v>6</v>
      </c>
      <c r="P46" s="45">
        <v>41</v>
      </c>
    </row>
    <row r="47" spans="1:16" ht="15.6" x14ac:dyDescent="0.3">
      <c r="A47" s="4" t="s">
        <v>170</v>
      </c>
      <c r="B47" s="4" t="s">
        <v>51</v>
      </c>
      <c r="C47" s="4" t="s">
        <v>21</v>
      </c>
      <c r="D47" s="4" t="s">
        <v>87</v>
      </c>
      <c r="E47" s="4">
        <v>1280</v>
      </c>
      <c r="F47" s="24">
        <v>24</v>
      </c>
      <c r="G47" s="29">
        <v>10.434782608695652</v>
      </c>
      <c r="H47" s="26">
        <v>5</v>
      </c>
      <c r="I47" s="27">
        <v>20.202020202020201</v>
      </c>
      <c r="J47" s="4">
        <v>112</v>
      </c>
      <c r="K47" s="27">
        <v>35.053571428571431</v>
      </c>
      <c r="L47" s="27">
        <v>65.69037423928728</v>
      </c>
      <c r="M47" s="12">
        <f t="shared" si="0"/>
        <v>0.65690374239287275</v>
      </c>
      <c r="N47" s="12">
        <f t="shared" si="1"/>
        <v>0.68380891042697756</v>
      </c>
      <c r="O47" s="13">
        <v>2</v>
      </c>
      <c r="P47" s="45">
        <v>42</v>
      </c>
    </row>
    <row r="48" spans="1:16" ht="15.6" x14ac:dyDescent="0.3">
      <c r="A48" s="4" t="s">
        <v>164</v>
      </c>
      <c r="B48" s="4" t="s">
        <v>47</v>
      </c>
      <c r="C48" s="4" t="s">
        <v>165</v>
      </c>
      <c r="D48" s="4" t="s">
        <v>235</v>
      </c>
      <c r="E48" s="4">
        <v>1978</v>
      </c>
      <c r="F48" s="24">
        <v>14</v>
      </c>
      <c r="G48" s="29">
        <v>6.0869565217391308</v>
      </c>
      <c r="H48" s="26">
        <v>7.9</v>
      </c>
      <c r="I48" s="27">
        <v>31.919191919191917</v>
      </c>
      <c r="J48" s="4">
        <v>159.12</v>
      </c>
      <c r="K48" s="27">
        <v>24.673202614379083</v>
      </c>
      <c r="L48" s="27">
        <v>62.679351055310136</v>
      </c>
      <c r="M48" s="12">
        <f t="shared" si="0"/>
        <v>0.6267935105531014</v>
      </c>
      <c r="N48" s="12">
        <f t="shared" si="1"/>
        <v>0.65246543725378958</v>
      </c>
      <c r="O48" s="13">
        <v>10</v>
      </c>
      <c r="P48" s="45">
        <v>43</v>
      </c>
    </row>
    <row r="49" spans="1:16" ht="15.6" x14ac:dyDescent="0.3">
      <c r="A49" s="4" t="s">
        <v>369</v>
      </c>
      <c r="B49" s="4" t="s">
        <v>24</v>
      </c>
      <c r="C49" s="4" t="s">
        <v>31</v>
      </c>
      <c r="D49" s="4" t="s">
        <v>87</v>
      </c>
      <c r="E49" s="4">
        <v>1857</v>
      </c>
      <c r="F49" s="24">
        <v>34</v>
      </c>
      <c r="G49" s="29">
        <v>14.782608695652174</v>
      </c>
      <c r="H49" s="26">
        <v>6</v>
      </c>
      <c r="I49" s="27">
        <v>24.242424242424242</v>
      </c>
      <c r="J49" s="4">
        <v>167</v>
      </c>
      <c r="K49" s="27">
        <v>23.508982035928145</v>
      </c>
      <c r="L49" s="27">
        <v>62.534014974004563</v>
      </c>
      <c r="M49" s="12">
        <f t="shared" si="0"/>
        <v>0.62534014974004559</v>
      </c>
      <c r="N49" s="12">
        <f t="shared" si="1"/>
        <v>0.65095255034221133</v>
      </c>
      <c r="O49" s="13">
        <v>3</v>
      </c>
      <c r="P49" s="45">
        <v>44</v>
      </c>
    </row>
    <row r="50" spans="1:16" ht="15.6" x14ac:dyDescent="0.3">
      <c r="A50" s="4" t="s">
        <v>85</v>
      </c>
      <c r="B50" s="4" t="s">
        <v>145</v>
      </c>
      <c r="C50" s="4" t="s">
        <v>16</v>
      </c>
      <c r="D50" s="4" t="s">
        <v>87</v>
      </c>
      <c r="E50" s="4">
        <v>1544</v>
      </c>
      <c r="F50" s="24">
        <v>29</v>
      </c>
      <c r="G50" s="29">
        <v>12.608695652173912</v>
      </c>
      <c r="H50" s="26">
        <v>6</v>
      </c>
      <c r="I50" s="27">
        <v>24.242424242424242</v>
      </c>
      <c r="J50" s="4">
        <v>154</v>
      </c>
      <c r="K50" s="27">
        <v>25.493506493506494</v>
      </c>
      <c r="L50" s="27">
        <v>62.344626388104651</v>
      </c>
      <c r="M50" s="12">
        <f t="shared" si="0"/>
        <v>0.62344626388104651</v>
      </c>
      <c r="N50" s="12">
        <f t="shared" si="1"/>
        <v>0.64898109555798711</v>
      </c>
      <c r="O50" s="13">
        <v>4</v>
      </c>
      <c r="P50" s="45">
        <v>45</v>
      </c>
    </row>
    <row r="51" spans="1:16" ht="15.6" x14ac:dyDescent="0.3">
      <c r="A51" s="4" t="s">
        <v>324</v>
      </c>
      <c r="B51" s="4" t="s">
        <v>370</v>
      </c>
      <c r="C51" s="4" t="s">
        <v>36</v>
      </c>
      <c r="D51" s="4" t="s">
        <v>235</v>
      </c>
      <c r="E51" s="4">
        <v>1630</v>
      </c>
      <c r="F51" s="24">
        <v>25</v>
      </c>
      <c r="G51" s="29">
        <v>10.869565217391305</v>
      </c>
      <c r="H51" s="26">
        <v>7.5</v>
      </c>
      <c r="I51" s="27">
        <v>30.303030303030301</v>
      </c>
      <c r="J51" s="4">
        <v>195.24</v>
      </c>
      <c r="K51" s="27">
        <v>20.108584306494571</v>
      </c>
      <c r="L51" s="27">
        <v>61.28117982691618</v>
      </c>
      <c r="M51" s="12">
        <f t="shared" si="0"/>
        <v>0.61281179826916177</v>
      </c>
      <c r="N51" s="12">
        <f t="shared" si="1"/>
        <v>0.63791106828649236</v>
      </c>
      <c r="O51" s="13">
        <v>11</v>
      </c>
      <c r="P51" s="45">
        <v>46</v>
      </c>
    </row>
    <row r="52" spans="1:16" ht="15.6" x14ac:dyDescent="0.3">
      <c r="A52" s="4" t="s">
        <v>171</v>
      </c>
      <c r="B52" s="4" t="s">
        <v>46</v>
      </c>
      <c r="C52" s="4" t="s">
        <v>14</v>
      </c>
      <c r="D52" s="4" t="s">
        <v>87</v>
      </c>
      <c r="E52" s="4">
        <v>1336</v>
      </c>
      <c r="F52" s="24">
        <v>27</v>
      </c>
      <c r="G52" s="29">
        <v>11.739130434782609</v>
      </c>
      <c r="H52" s="26">
        <v>5</v>
      </c>
      <c r="I52" s="27">
        <v>20.202020202020201</v>
      </c>
      <c r="J52" s="4">
        <v>142</v>
      </c>
      <c r="K52" s="27">
        <v>27.64788732394366</v>
      </c>
      <c r="L52" s="27">
        <v>59.589037960746467</v>
      </c>
      <c r="M52" s="12">
        <f t="shared" si="0"/>
        <v>0.59589037960746472</v>
      </c>
      <c r="N52" s="12">
        <f t="shared" si="1"/>
        <v>0.62029658976976998</v>
      </c>
      <c r="O52" s="13">
        <v>5</v>
      </c>
      <c r="P52" s="45">
        <v>47</v>
      </c>
    </row>
    <row r="53" spans="1:16" ht="15.6" x14ac:dyDescent="0.3">
      <c r="A53" s="4" t="s">
        <v>226</v>
      </c>
      <c r="B53" s="4" t="s">
        <v>216</v>
      </c>
      <c r="C53" s="4" t="s">
        <v>34</v>
      </c>
      <c r="D53" s="4" t="s">
        <v>84</v>
      </c>
      <c r="E53" s="4">
        <v>1124</v>
      </c>
      <c r="F53" s="24">
        <v>2</v>
      </c>
      <c r="G53" s="29">
        <v>0.86956521739130432</v>
      </c>
      <c r="H53" s="26">
        <v>8.5</v>
      </c>
      <c r="I53" s="27">
        <v>34.343434343434339</v>
      </c>
      <c r="J53" s="4">
        <v>178</v>
      </c>
      <c r="K53" s="27">
        <v>22.056179775280899</v>
      </c>
      <c r="L53" s="27">
        <v>57.269179336106546</v>
      </c>
      <c r="M53" s="12">
        <f t="shared" si="0"/>
        <v>0.57269179336106546</v>
      </c>
      <c r="N53" s="12">
        <f t="shared" si="1"/>
        <v>0.59614784626160899</v>
      </c>
      <c r="O53" s="13">
        <v>7</v>
      </c>
      <c r="P53" s="45">
        <v>48</v>
      </c>
    </row>
    <row r="54" spans="1:16" ht="15.6" x14ac:dyDescent="0.3">
      <c r="A54" s="4" t="s">
        <v>371</v>
      </c>
      <c r="B54" s="4" t="s">
        <v>224</v>
      </c>
      <c r="C54" s="4" t="s">
        <v>59</v>
      </c>
      <c r="D54" s="4" t="s">
        <v>235</v>
      </c>
      <c r="E54" s="4">
        <v>1164</v>
      </c>
      <c r="F54" s="24">
        <v>22</v>
      </c>
      <c r="G54" s="29">
        <v>9.5652173913043477</v>
      </c>
      <c r="H54" s="26">
        <v>5.7</v>
      </c>
      <c r="I54" s="27">
        <v>23.030303030303031</v>
      </c>
      <c r="J54" s="4">
        <v>168.54</v>
      </c>
      <c r="K54" s="27">
        <v>23.294173489972707</v>
      </c>
      <c r="L54" s="27">
        <v>55.889693911580082</v>
      </c>
      <c r="M54" s="12">
        <f t="shared" si="0"/>
        <v>0.55889693911580085</v>
      </c>
      <c r="N54" s="12">
        <f t="shared" si="1"/>
        <v>0.58178798858049419</v>
      </c>
      <c r="O54" s="13">
        <v>12</v>
      </c>
      <c r="P54" s="45">
        <v>49</v>
      </c>
    </row>
    <row r="55" spans="1:16" ht="15.6" x14ac:dyDescent="0.3">
      <c r="A55" s="4" t="s">
        <v>372</v>
      </c>
      <c r="B55" s="4" t="s">
        <v>46</v>
      </c>
      <c r="C55" s="4" t="s">
        <v>14</v>
      </c>
      <c r="D55" s="4" t="s">
        <v>84</v>
      </c>
      <c r="E55" s="4">
        <v>1215</v>
      </c>
      <c r="F55" s="24">
        <v>10</v>
      </c>
      <c r="G55" s="29">
        <v>4.3478260869565215</v>
      </c>
      <c r="H55" s="26">
        <v>6.5</v>
      </c>
      <c r="I55" s="27">
        <v>26.262626262626263</v>
      </c>
      <c r="J55" s="4">
        <v>175</v>
      </c>
      <c r="K55" s="27">
        <v>22.434285714285714</v>
      </c>
      <c r="L55" s="27">
        <v>53.0447380638685</v>
      </c>
      <c r="M55" s="12">
        <f t="shared" si="0"/>
        <v>0.53044738063868502</v>
      </c>
      <c r="N55" s="12">
        <f t="shared" si="1"/>
        <v>0.55217320588265062</v>
      </c>
      <c r="O55" s="13">
        <v>8</v>
      </c>
      <c r="P55" s="45">
        <v>50</v>
      </c>
    </row>
    <row r="56" spans="1:16" ht="15.6" x14ac:dyDescent="0.3">
      <c r="A56" s="4" t="s">
        <v>167</v>
      </c>
      <c r="B56" s="4" t="s">
        <v>62</v>
      </c>
      <c r="C56" s="4" t="s">
        <v>168</v>
      </c>
      <c r="D56" s="4" t="s">
        <v>235</v>
      </c>
      <c r="E56" s="4">
        <v>1210</v>
      </c>
      <c r="F56" s="24">
        <v>10</v>
      </c>
      <c r="G56" s="29">
        <v>4.3478260869565215</v>
      </c>
      <c r="H56" s="26">
        <v>5.8</v>
      </c>
      <c r="I56" s="27">
        <v>23.434343434343432</v>
      </c>
      <c r="J56" s="4">
        <v>163.16999999999999</v>
      </c>
      <c r="K56" s="27">
        <v>24.060795489366921</v>
      </c>
      <c r="L56" s="27">
        <v>51.842965010666873</v>
      </c>
      <c r="M56" s="12">
        <f t="shared" si="0"/>
        <v>0.51842965010666875</v>
      </c>
      <c r="N56" s="12">
        <f t="shared" si="1"/>
        <v>0.53966325854855812</v>
      </c>
      <c r="O56" s="13">
        <v>13</v>
      </c>
      <c r="P56" s="45">
        <v>51</v>
      </c>
    </row>
    <row r="57" spans="1:16" ht="15.6" x14ac:dyDescent="0.3">
      <c r="A57" s="4" t="s">
        <v>373</v>
      </c>
      <c r="B57" s="4" t="s">
        <v>15</v>
      </c>
      <c r="C57" s="4" t="s">
        <v>27</v>
      </c>
      <c r="D57" s="4" t="s">
        <v>116</v>
      </c>
      <c r="E57" s="4">
        <v>1374</v>
      </c>
      <c r="F57" s="24">
        <v>5</v>
      </c>
      <c r="G57" s="29">
        <v>2.1739130434782608</v>
      </c>
      <c r="H57" s="26">
        <v>6.8</v>
      </c>
      <c r="I57" s="27">
        <v>27.474747474747474</v>
      </c>
      <c r="J57" s="4">
        <v>188</v>
      </c>
      <c r="K57" s="27">
        <v>20.882978723404257</v>
      </c>
      <c r="L57" s="27">
        <v>50.531639241629989</v>
      </c>
      <c r="M57" s="12">
        <f t="shared" si="0"/>
        <v>0.50531639241629989</v>
      </c>
      <c r="N57" s="12">
        <f t="shared" si="1"/>
        <v>0.52601291394748195</v>
      </c>
      <c r="O57" s="13">
        <v>2</v>
      </c>
      <c r="P57" s="45">
        <v>52</v>
      </c>
    </row>
    <row r="58" spans="1:16" ht="15.6" x14ac:dyDescent="0.3">
      <c r="A58" s="24" t="s">
        <v>129</v>
      </c>
      <c r="B58" s="24" t="s">
        <v>20</v>
      </c>
      <c r="C58" s="24" t="s">
        <v>348</v>
      </c>
      <c r="D58" s="24" t="s">
        <v>235</v>
      </c>
      <c r="E58" s="24">
        <v>1333</v>
      </c>
      <c r="F58" s="55">
        <v>2</v>
      </c>
      <c r="G58" s="53">
        <v>0.86956521739130432</v>
      </c>
      <c r="H58" s="54">
        <v>6.3</v>
      </c>
      <c r="I58" s="53">
        <v>25.454545454545453</v>
      </c>
      <c r="J58" s="55">
        <v>169.33</v>
      </c>
      <c r="K58" s="53">
        <v>23.185495777475932</v>
      </c>
      <c r="L58" s="53">
        <v>49.509606449412686</v>
      </c>
      <c r="M58" s="12">
        <f t="shared" si="0"/>
        <v>0.49509606449412685</v>
      </c>
      <c r="N58" s="12">
        <f t="shared" si="1"/>
        <v>0.51537398643093291</v>
      </c>
      <c r="O58" s="13">
        <v>14</v>
      </c>
      <c r="P58" s="45">
        <v>53</v>
      </c>
    </row>
    <row r="59" spans="1:16" ht="15.6" x14ac:dyDescent="0.3">
      <c r="A59" s="24" t="s">
        <v>148</v>
      </c>
      <c r="B59" s="24" t="s">
        <v>149</v>
      </c>
      <c r="C59" s="24" t="s">
        <v>374</v>
      </c>
      <c r="D59" s="24" t="s">
        <v>397</v>
      </c>
      <c r="E59" s="24">
        <v>1111</v>
      </c>
      <c r="F59" s="24">
        <v>24</v>
      </c>
      <c r="G59" s="29">
        <v>10.434782608695652</v>
      </c>
      <c r="H59" s="28"/>
      <c r="I59" s="29">
        <v>0</v>
      </c>
      <c r="J59" s="24"/>
      <c r="K59" s="29"/>
      <c r="L59" s="29"/>
      <c r="M59" s="12">
        <f t="shared" ref="M59:M75" si="2">L59/$B$1</f>
        <v>0</v>
      </c>
      <c r="N59" s="12">
        <f t="shared" ref="N59:N75" si="3">L59/$L$5</f>
        <v>0</v>
      </c>
      <c r="O59" s="13"/>
      <c r="P59" s="20"/>
    </row>
    <row r="60" spans="1:16" ht="15.6" x14ac:dyDescent="0.3">
      <c r="A60" s="24" t="s">
        <v>375</v>
      </c>
      <c r="B60" s="24" t="s">
        <v>376</v>
      </c>
      <c r="C60" s="24" t="s">
        <v>377</v>
      </c>
      <c r="D60" s="24" t="s">
        <v>397</v>
      </c>
      <c r="E60" s="24">
        <v>1132</v>
      </c>
      <c r="F60" s="24">
        <v>39</v>
      </c>
      <c r="G60" s="29">
        <v>16.956521739130434</v>
      </c>
      <c r="H60" s="28"/>
      <c r="I60" s="29">
        <v>0</v>
      </c>
      <c r="J60" s="24"/>
      <c r="K60" s="29"/>
      <c r="L60" s="29"/>
      <c r="M60" s="12">
        <f t="shared" si="2"/>
        <v>0</v>
      </c>
      <c r="N60" s="12">
        <f t="shared" si="3"/>
        <v>0</v>
      </c>
      <c r="O60" s="13"/>
      <c r="P60" s="20"/>
    </row>
    <row r="61" spans="1:16" ht="15.6" x14ac:dyDescent="0.3">
      <c r="A61" s="24" t="s">
        <v>378</v>
      </c>
      <c r="B61" s="24" t="s">
        <v>26</v>
      </c>
      <c r="C61" s="24" t="s">
        <v>14</v>
      </c>
      <c r="D61" s="24" t="s">
        <v>80</v>
      </c>
      <c r="E61" s="24">
        <v>1204</v>
      </c>
      <c r="F61" s="24">
        <v>24</v>
      </c>
      <c r="G61" s="29">
        <v>10.434782608695652</v>
      </c>
      <c r="H61" s="28">
        <v>5</v>
      </c>
      <c r="I61" s="29">
        <v>20.202020202020201</v>
      </c>
      <c r="J61" s="24"/>
      <c r="K61" s="29"/>
      <c r="L61" s="29"/>
      <c r="M61" s="12">
        <f t="shared" si="2"/>
        <v>0</v>
      </c>
      <c r="N61" s="12">
        <f t="shared" si="3"/>
        <v>0</v>
      </c>
      <c r="O61" s="13"/>
      <c r="P61" s="20"/>
    </row>
    <row r="62" spans="1:16" ht="15.6" x14ac:dyDescent="0.3">
      <c r="A62" s="24" t="s">
        <v>160</v>
      </c>
      <c r="B62" s="24" t="s">
        <v>29</v>
      </c>
      <c r="C62" s="24" t="s">
        <v>18</v>
      </c>
      <c r="D62" s="24" t="s">
        <v>235</v>
      </c>
      <c r="E62" s="24">
        <v>1297</v>
      </c>
      <c r="F62" s="24">
        <v>25</v>
      </c>
      <c r="G62" s="29">
        <v>10.869565217391305</v>
      </c>
      <c r="H62" s="28"/>
      <c r="I62" s="29">
        <v>0</v>
      </c>
      <c r="J62" s="24"/>
      <c r="K62" s="29"/>
      <c r="L62" s="29"/>
      <c r="M62" s="12"/>
      <c r="N62" s="12"/>
      <c r="O62" s="13"/>
      <c r="P62" s="20"/>
    </row>
    <row r="63" spans="1:16" ht="15.6" x14ac:dyDescent="0.3">
      <c r="A63" s="24" t="s">
        <v>95</v>
      </c>
      <c r="B63" s="24" t="s">
        <v>60</v>
      </c>
      <c r="C63" s="24" t="s">
        <v>379</v>
      </c>
      <c r="D63" s="24" t="s">
        <v>397</v>
      </c>
      <c r="E63" s="24">
        <v>1423</v>
      </c>
      <c r="F63" s="24">
        <v>40</v>
      </c>
      <c r="G63" s="29">
        <v>17.391304347826086</v>
      </c>
      <c r="H63" s="28"/>
      <c r="I63" s="29">
        <v>0</v>
      </c>
      <c r="J63" s="24"/>
      <c r="K63" s="29"/>
      <c r="L63" s="29"/>
      <c r="M63" s="12">
        <f t="shared" si="2"/>
        <v>0</v>
      </c>
      <c r="N63" s="12">
        <f t="shared" si="3"/>
        <v>0</v>
      </c>
      <c r="O63" s="13"/>
      <c r="P63" s="20"/>
    </row>
    <row r="64" spans="1:16" ht="15.6" x14ac:dyDescent="0.3">
      <c r="A64" s="24" t="s">
        <v>380</v>
      </c>
      <c r="B64" s="24" t="s">
        <v>17</v>
      </c>
      <c r="C64" s="24" t="s">
        <v>16</v>
      </c>
      <c r="D64" s="24" t="s">
        <v>80</v>
      </c>
      <c r="E64" s="24">
        <v>1437</v>
      </c>
      <c r="F64" s="24">
        <v>33</v>
      </c>
      <c r="G64" s="29">
        <v>14.347826086956522</v>
      </c>
      <c r="H64" s="28">
        <v>6</v>
      </c>
      <c r="I64" s="29">
        <v>24.242424242424242</v>
      </c>
      <c r="J64" s="24"/>
      <c r="K64" s="29"/>
      <c r="L64" s="29"/>
      <c r="M64" s="12">
        <f t="shared" si="2"/>
        <v>0</v>
      </c>
      <c r="N64" s="12">
        <f t="shared" si="3"/>
        <v>0</v>
      </c>
      <c r="O64" s="13"/>
      <c r="P64" s="20"/>
    </row>
    <row r="65" spans="1:16" ht="15.6" x14ac:dyDescent="0.3">
      <c r="A65" s="24" t="s">
        <v>231</v>
      </c>
      <c r="B65" s="24" t="s">
        <v>381</v>
      </c>
      <c r="C65" s="24" t="s">
        <v>382</v>
      </c>
      <c r="D65" s="24" t="s">
        <v>80</v>
      </c>
      <c r="E65" s="24">
        <v>1439</v>
      </c>
      <c r="F65" s="24">
        <v>20</v>
      </c>
      <c r="G65" s="29">
        <v>8.695652173913043</v>
      </c>
      <c r="H65" s="28">
        <v>3</v>
      </c>
      <c r="I65" s="29">
        <v>12.121212121212121</v>
      </c>
      <c r="J65" s="24"/>
      <c r="K65" s="29"/>
      <c r="L65" s="29"/>
      <c r="M65" s="12">
        <f t="shared" si="2"/>
        <v>0</v>
      </c>
      <c r="N65" s="12">
        <f t="shared" si="3"/>
        <v>0</v>
      </c>
      <c r="O65" s="23"/>
      <c r="P65" s="17"/>
    </row>
    <row r="66" spans="1:16" ht="15.6" x14ac:dyDescent="0.3">
      <c r="A66" s="24" t="s">
        <v>155</v>
      </c>
      <c r="B66" s="24" t="s">
        <v>156</v>
      </c>
      <c r="C66" s="24" t="s">
        <v>157</v>
      </c>
      <c r="D66" s="24" t="s">
        <v>80</v>
      </c>
      <c r="E66" s="24">
        <v>1441</v>
      </c>
      <c r="F66" s="24">
        <v>31</v>
      </c>
      <c r="G66" s="29">
        <v>13.478260869565217</v>
      </c>
      <c r="H66" s="28">
        <v>6</v>
      </c>
      <c r="I66" s="29">
        <v>24.242424242424242</v>
      </c>
      <c r="J66" s="24"/>
      <c r="K66" s="29"/>
      <c r="L66" s="29"/>
      <c r="M66" s="12">
        <f t="shared" si="2"/>
        <v>0</v>
      </c>
      <c r="N66" s="12">
        <f t="shared" si="3"/>
        <v>0</v>
      </c>
      <c r="O66" s="23"/>
      <c r="P66" s="17"/>
    </row>
    <row r="67" spans="1:16" ht="15.6" x14ac:dyDescent="0.3">
      <c r="A67" s="24" t="s">
        <v>94</v>
      </c>
      <c r="B67" s="24" t="s">
        <v>45</v>
      </c>
      <c r="C67" s="24" t="s">
        <v>14</v>
      </c>
      <c r="D67" s="24" t="s">
        <v>83</v>
      </c>
      <c r="E67" s="24">
        <v>1528</v>
      </c>
      <c r="F67" s="24">
        <v>35</v>
      </c>
      <c r="G67" s="29">
        <v>15.217391304347826</v>
      </c>
      <c r="H67" s="28"/>
      <c r="I67" s="29">
        <v>0</v>
      </c>
      <c r="J67" s="24"/>
      <c r="K67" s="29"/>
      <c r="L67" s="29"/>
      <c r="M67" s="12">
        <f t="shared" si="2"/>
        <v>0</v>
      </c>
      <c r="N67" s="12">
        <f t="shared" si="3"/>
        <v>0</v>
      </c>
      <c r="O67" s="23"/>
      <c r="P67" s="17"/>
    </row>
    <row r="68" spans="1:16" ht="15.6" x14ac:dyDescent="0.3">
      <c r="A68" s="24" t="s">
        <v>98</v>
      </c>
      <c r="B68" s="24" t="s">
        <v>38</v>
      </c>
      <c r="C68" s="24" t="s">
        <v>34</v>
      </c>
      <c r="D68" s="24" t="s">
        <v>83</v>
      </c>
      <c r="E68" s="24">
        <v>1593</v>
      </c>
      <c r="F68" s="24">
        <v>37</v>
      </c>
      <c r="G68" s="29">
        <v>16.086956521739129</v>
      </c>
      <c r="H68" s="24"/>
      <c r="I68" s="29">
        <v>0</v>
      </c>
      <c r="J68" s="24"/>
      <c r="K68" s="29"/>
      <c r="L68" s="29"/>
      <c r="M68" s="12">
        <f t="shared" si="2"/>
        <v>0</v>
      </c>
      <c r="N68" s="12">
        <f t="shared" si="3"/>
        <v>0</v>
      </c>
      <c r="O68" s="23"/>
      <c r="P68" s="17"/>
    </row>
    <row r="69" spans="1:16" ht="15.6" x14ac:dyDescent="0.3">
      <c r="A69" s="24" t="s">
        <v>383</v>
      </c>
      <c r="B69" s="24" t="s">
        <v>384</v>
      </c>
      <c r="C69" s="24" t="s">
        <v>309</v>
      </c>
      <c r="D69" s="24" t="s">
        <v>83</v>
      </c>
      <c r="E69" s="24">
        <v>1593</v>
      </c>
      <c r="F69" s="24">
        <v>37</v>
      </c>
      <c r="G69" s="29">
        <v>16.086956521739129</v>
      </c>
      <c r="H69" s="28"/>
      <c r="I69" s="29">
        <v>0</v>
      </c>
      <c r="J69" s="24"/>
      <c r="K69" s="29"/>
      <c r="L69" s="29"/>
      <c r="M69" s="12">
        <f t="shared" si="2"/>
        <v>0</v>
      </c>
      <c r="N69" s="12">
        <f t="shared" si="3"/>
        <v>0</v>
      </c>
      <c r="O69" s="23"/>
      <c r="P69" s="17"/>
    </row>
    <row r="70" spans="1:16" ht="15.6" x14ac:dyDescent="0.3">
      <c r="A70" s="24" t="s">
        <v>385</v>
      </c>
      <c r="B70" s="24" t="s">
        <v>75</v>
      </c>
      <c r="C70" s="24" t="s">
        <v>22</v>
      </c>
      <c r="D70" s="24" t="s">
        <v>83</v>
      </c>
      <c r="E70" s="24">
        <v>1610</v>
      </c>
      <c r="F70" s="24">
        <v>16</v>
      </c>
      <c r="G70" s="29">
        <v>6.9565217391304346</v>
      </c>
      <c r="H70" s="28"/>
      <c r="I70" s="29">
        <v>0</v>
      </c>
      <c r="J70" s="24"/>
      <c r="K70" s="29"/>
      <c r="L70" s="29"/>
      <c r="M70" s="12">
        <f t="shared" si="2"/>
        <v>0</v>
      </c>
      <c r="N70" s="12">
        <f t="shared" si="3"/>
        <v>0</v>
      </c>
      <c r="O70" s="23"/>
      <c r="P70" s="17"/>
    </row>
    <row r="71" spans="1:16" ht="15.6" x14ac:dyDescent="0.3">
      <c r="A71" s="24" t="s">
        <v>173</v>
      </c>
      <c r="B71" s="24" t="s">
        <v>174</v>
      </c>
      <c r="C71" s="24" t="s">
        <v>386</v>
      </c>
      <c r="D71" s="24" t="s">
        <v>83</v>
      </c>
      <c r="E71" s="24">
        <v>1836</v>
      </c>
      <c r="F71" s="24">
        <v>15</v>
      </c>
      <c r="G71" s="29">
        <v>6.5217391304347823</v>
      </c>
      <c r="H71" s="28"/>
      <c r="I71" s="29">
        <v>0</v>
      </c>
      <c r="J71" s="24"/>
      <c r="K71" s="29"/>
      <c r="L71" s="29"/>
      <c r="M71" s="12">
        <f t="shared" si="2"/>
        <v>0</v>
      </c>
      <c r="N71" s="12">
        <f t="shared" si="3"/>
        <v>0</v>
      </c>
      <c r="O71" s="23"/>
      <c r="P71" s="17"/>
    </row>
    <row r="72" spans="1:16" ht="15.6" x14ac:dyDescent="0.3">
      <c r="A72" s="24" t="s">
        <v>387</v>
      </c>
      <c r="B72" s="24" t="s">
        <v>137</v>
      </c>
      <c r="C72" s="24" t="s">
        <v>16</v>
      </c>
      <c r="D72" s="24" t="s">
        <v>83</v>
      </c>
      <c r="E72" s="24">
        <v>1851</v>
      </c>
      <c r="F72" s="24">
        <v>35</v>
      </c>
      <c r="G72" s="29">
        <v>15.217391304347826</v>
      </c>
      <c r="H72" s="28"/>
      <c r="I72" s="29">
        <v>0</v>
      </c>
      <c r="J72" s="24"/>
      <c r="K72" s="29"/>
      <c r="L72" s="29"/>
      <c r="M72" s="12">
        <f t="shared" si="2"/>
        <v>0</v>
      </c>
      <c r="N72" s="12">
        <f t="shared" si="3"/>
        <v>0</v>
      </c>
      <c r="O72" s="23"/>
      <c r="P72" s="17"/>
    </row>
    <row r="73" spans="1:16" ht="15.6" x14ac:dyDescent="0.3">
      <c r="A73" s="24" t="s">
        <v>388</v>
      </c>
      <c r="B73" s="24" t="s">
        <v>389</v>
      </c>
      <c r="C73" s="24" t="s">
        <v>390</v>
      </c>
      <c r="D73" s="24" t="s">
        <v>83</v>
      </c>
      <c r="E73" s="24">
        <v>1893</v>
      </c>
      <c r="F73" s="24">
        <v>20</v>
      </c>
      <c r="G73" s="29">
        <v>8.695652173913043</v>
      </c>
      <c r="H73" s="28"/>
      <c r="I73" s="29">
        <v>0</v>
      </c>
      <c r="J73" s="24"/>
      <c r="K73" s="29"/>
      <c r="L73" s="29"/>
      <c r="M73" s="12">
        <f t="shared" si="2"/>
        <v>0</v>
      </c>
      <c r="N73" s="12">
        <f t="shared" si="3"/>
        <v>0</v>
      </c>
      <c r="O73" s="23"/>
      <c r="P73" s="17"/>
    </row>
    <row r="74" spans="1:16" ht="15.6" x14ac:dyDescent="0.3">
      <c r="A74" s="24" t="s">
        <v>391</v>
      </c>
      <c r="B74" s="24" t="s">
        <v>392</v>
      </c>
      <c r="C74" s="24" t="s">
        <v>393</v>
      </c>
      <c r="D74" s="24" t="s">
        <v>83</v>
      </c>
      <c r="E74" s="24">
        <v>2019</v>
      </c>
      <c r="F74" s="24">
        <v>6</v>
      </c>
      <c r="G74" s="29">
        <v>2.6086956521739131</v>
      </c>
      <c r="H74" s="28"/>
      <c r="I74" s="29">
        <v>0</v>
      </c>
      <c r="J74" s="24"/>
      <c r="K74" s="29"/>
      <c r="L74" s="29"/>
      <c r="M74" s="12">
        <f t="shared" si="2"/>
        <v>0</v>
      </c>
      <c r="N74" s="12">
        <f t="shared" si="3"/>
        <v>0</v>
      </c>
      <c r="O74" s="23"/>
      <c r="P74" s="17"/>
    </row>
    <row r="75" spans="1:16" ht="15.6" x14ac:dyDescent="0.3">
      <c r="A75" s="24" t="s">
        <v>394</v>
      </c>
      <c r="B75" s="24" t="s">
        <v>121</v>
      </c>
      <c r="C75" s="24" t="s">
        <v>395</v>
      </c>
      <c r="D75" s="24" t="s">
        <v>80</v>
      </c>
      <c r="E75" s="24">
        <v>2021</v>
      </c>
      <c r="F75" s="24">
        <v>12</v>
      </c>
      <c r="G75" s="29">
        <v>5.2173913043478297</v>
      </c>
      <c r="H75" s="28">
        <v>3</v>
      </c>
      <c r="I75" s="29">
        <v>12.121212121212121</v>
      </c>
      <c r="J75" s="24"/>
      <c r="K75" s="29"/>
      <c r="L75" s="29"/>
      <c r="M75" s="12">
        <f t="shared" si="2"/>
        <v>0</v>
      </c>
      <c r="N75" s="12">
        <f t="shared" si="3"/>
        <v>0</v>
      </c>
      <c r="O75" s="23"/>
      <c r="P75" s="17"/>
    </row>
    <row r="76" spans="1:16" ht="15.6" x14ac:dyDescent="0.3">
      <c r="A76" s="34" t="s">
        <v>396</v>
      </c>
      <c r="B76" s="34" t="s">
        <v>24</v>
      </c>
      <c r="C76" s="34" t="s">
        <v>16</v>
      </c>
      <c r="D76" s="34" t="s">
        <v>80</v>
      </c>
      <c r="E76" s="34">
        <v>1135</v>
      </c>
      <c r="F76" s="34">
        <v>27</v>
      </c>
      <c r="G76" s="29">
        <v>11.739130434782609</v>
      </c>
      <c r="H76" s="35"/>
      <c r="I76" s="29">
        <v>0</v>
      </c>
      <c r="J76" s="36">
        <v>139</v>
      </c>
      <c r="K76" s="29">
        <v>28.244604316546763</v>
      </c>
      <c r="L76" s="29"/>
      <c r="M76" s="17"/>
      <c r="N76" s="17"/>
      <c r="O76" s="23"/>
      <c r="P76" s="17"/>
    </row>
  </sheetData>
  <autoFilter ref="A3:P76" xr:uid="{00000000-0009-0000-0000-000001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3"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0"/>
  <sheetViews>
    <sheetView zoomScale="80" zoomScaleNormal="80" workbookViewId="0">
      <selection activeCell="O5" sqref="O5:Q60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  <c r="Q1" s="18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  <c r="Q2" s="18"/>
    </row>
    <row r="3" spans="1:17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  <c r="Q3" s="62" t="s">
        <v>234</v>
      </c>
    </row>
    <row r="4" spans="1:17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  <c r="Q4" s="62"/>
    </row>
    <row r="5" spans="1:17" ht="15.6" x14ac:dyDescent="0.3">
      <c r="A5" s="24" t="s">
        <v>109</v>
      </c>
      <c r="B5" s="24" t="s">
        <v>110</v>
      </c>
      <c r="C5" s="24" t="s">
        <v>66</v>
      </c>
      <c r="D5" s="24" t="s">
        <v>91</v>
      </c>
      <c r="E5" s="24">
        <v>1815</v>
      </c>
      <c r="F5" s="24">
        <v>50.5</v>
      </c>
      <c r="G5" s="29">
        <v>14.637681159420289</v>
      </c>
      <c r="H5" s="28">
        <v>10</v>
      </c>
      <c r="I5" s="28">
        <v>40</v>
      </c>
      <c r="J5" s="24">
        <v>89.41</v>
      </c>
      <c r="K5" s="29">
        <v>38.161279498937482</v>
      </c>
      <c r="L5" s="29">
        <v>92.798960658357771</v>
      </c>
      <c r="M5" s="30">
        <f t="shared" ref="M5:M56" si="0">L5/$B$1</f>
        <v>0.92798960658357776</v>
      </c>
      <c r="N5" s="30"/>
      <c r="O5" s="31">
        <v>1</v>
      </c>
      <c r="P5" s="19">
        <v>1</v>
      </c>
      <c r="Q5" s="24" t="s">
        <v>535</v>
      </c>
    </row>
    <row r="6" spans="1:17" ht="15.6" x14ac:dyDescent="0.3">
      <c r="A6" s="24" t="s">
        <v>184</v>
      </c>
      <c r="B6" s="24" t="s">
        <v>63</v>
      </c>
      <c r="C6" s="24" t="s">
        <v>42</v>
      </c>
      <c r="D6" s="24" t="s">
        <v>315</v>
      </c>
      <c r="E6" s="24">
        <v>1971</v>
      </c>
      <c r="F6" s="24">
        <v>61</v>
      </c>
      <c r="G6" s="29">
        <v>17.681159420289855</v>
      </c>
      <c r="H6" s="28">
        <v>9.6</v>
      </c>
      <c r="I6" s="28">
        <v>38.4</v>
      </c>
      <c r="J6" s="24">
        <v>94</v>
      </c>
      <c r="K6" s="29">
        <v>36.297872340425535</v>
      </c>
      <c r="L6" s="29">
        <v>92.379031760715378</v>
      </c>
      <c r="M6" s="30">
        <f t="shared" si="0"/>
        <v>0.9237903176071538</v>
      </c>
      <c r="N6" s="30">
        <f t="shared" ref="N6:N57" si="1">L6/$L$5</f>
        <v>0.9954748534394865</v>
      </c>
      <c r="O6" s="31">
        <v>1</v>
      </c>
      <c r="P6" s="19">
        <v>2</v>
      </c>
      <c r="Q6" s="24" t="s">
        <v>535</v>
      </c>
    </row>
    <row r="7" spans="1:17" ht="15.6" x14ac:dyDescent="0.3">
      <c r="A7" s="24" t="s">
        <v>182</v>
      </c>
      <c r="B7" s="24" t="s">
        <v>183</v>
      </c>
      <c r="C7" s="24" t="s">
        <v>34</v>
      </c>
      <c r="D7" s="24" t="s">
        <v>315</v>
      </c>
      <c r="E7" s="24">
        <v>1799</v>
      </c>
      <c r="F7" s="24">
        <v>61</v>
      </c>
      <c r="G7" s="29">
        <v>17.681159420289855</v>
      </c>
      <c r="H7" s="28">
        <v>9.6999999999999993</v>
      </c>
      <c r="I7" s="28">
        <v>38.799999999999997</v>
      </c>
      <c r="J7" s="24">
        <v>96</v>
      </c>
      <c r="K7" s="29">
        <v>35.541666666666664</v>
      </c>
      <c r="L7" s="29">
        <v>92.022826086956513</v>
      </c>
      <c r="M7" s="30">
        <f t="shared" si="0"/>
        <v>0.92022826086956511</v>
      </c>
      <c r="N7" s="30">
        <f t="shared" si="1"/>
        <v>0.99163638724081593</v>
      </c>
      <c r="O7" s="31">
        <v>2</v>
      </c>
      <c r="P7" s="19">
        <v>3</v>
      </c>
      <c r="Q7" s="24" t="s">
        <v>535</v>
      </c>
    </row>
    <row r="8" spans="1:17" ht="15.6" x14ac:dyDescent="0.3">
      <c r="A8" s="24" t="s">
        <v>398</v>
      </c>
      <c r="B8" s="24" t="s">
        <v>45</v>
      </c>
      <c r="C8" s="24" t="s">
        <v>72</v>
      </c>
      <c r="D8" s="24" t="s">
        <v>81</v>
      </c>
      <c r="E8" s="24">
        <v>2036</v>
      </c>
      <c r="F8" s="24">
        <v>53.5</v>
      </c>
      <c r="G8" s="29">
        <v>15.507246376811594</v>
      </c>
      <c r="H8" s="28">
        <v>9.6999999999999993</v>
      </c>
      <c r="I8" s="28">
        <v>38.799999999999997</v>
      </c>
      <c r="J8" s="24">
        <v>94.34</v>
      </c>
      <c r="K8" s="29">
        <v>36.16705533177867</v>
      </c>
      <c r="L8" s="29">
        <v>90.474301708590261</v>
      </c>
      <c r="M8" s="30">
        <f t="shared" si="0"/>
        <v>0.90474301708590266</v>
      </c>
      <c r="N8" s="30">
        <f t="shared" si="1"/>
        <v>0.97494951523944529</v>
      </c>
      <c r="O8" s="31">
        <v>1</v>
      </c>
      <c r="P8" s="19">
        <v>4</v>
      </c>
      <c r="Q8" s="24" t="s">
        <v>535</v>
      </c>
    </row>
    <row r="9" spans="1:17" ht="15.6" x14ac:dyDescent="0.3">
      <c r="A9" s="24" t="s">
        <v>199</v>
      </c>
      <c r="B9" s="24" t="s">
        <v>43</v>
      </c>
      <c r="C9" s="24" t="s">
        <v>200</v>
      </c>
      <c r="D9" s="24" t="s">
        <v>83</v>
      </c>
      <c r="E9" s="24">
        <v>1266</v>
      </c>
      <c r="F9" s="24">
        <v>55.5</v>
      </c>
      <c r="G9" s="29">
        <v>16.086956521739129</v>
      </c>
      <c r="H9" s="28">
        <v>9.4</v>
      </c>
      <c r="I9" s="28">
        <v>37.6</v>
      </c>
      <c r="J9" s="24">
        <v>94</v>
      </c>
      <c r="K9" s="29">
        <v>36.297872340425535</v>
      </c>
      <c r="L9" s="29">
        <v>89.984828862164676</v>
      </c>
      <c r="M9" s="30">
        <f t="shared" si="0"/>
        <v>0.89984828862164679</v>
      </c>
      <c r="N9" s="30">
        <f t="shared" si="1"/>
        <v>0.96967496428593192</v>
      </c>
      <c r="O9" s="31">
        <v>1</v>
      </c>
      <c r="P9" s="19">
        <v>5</v>
      </c>
      <c r="Q9" s="24" t="s">
        <v>535</v>
      </c>
    </row>
    <row r="10" spans="1:17" ht="15.6" x14ac:dyDescent="0.3">
      <c r="A10" s="24" t="s">
        <v>399</v>
      </c>
      <c r="B10" s="24" t="s">
        <v>169</v>
      </c>
      <c r="C10" s="24" t="s">
        <v>264</v>
      </c>
      <c r="D10" s="24" t="s">
        <v>92</v>
      </c>
      <c r="E10" s="24">
        <v>1216</v>
      </c>
      <c r="F10" s="24">
        <v>59</v>
      </c>
      <c r="G10" s="29">
        <v>17.10144927536232</v>
      </c>
      <c r="H10" s="28">
        <v>9.5</v>
      </c>
      <c r="I10" s="28">
        <v>38</v>
      </c>
      <c r="J10" s="24">
        <v>98</v>
      </c>
      <c r="K10" s="29">
        <v>34.816326530612244</v>
      </c>
      <c r="L10" s="29">
        <v>89.917775805974571</v>
      </c>
      <c r="M10" s="30">
        <f t="shared" si="0"/>
        <v>0.89917775805974576</v>
      </c>
      <c r="N10" s="30">
        <f t="shared" si="1"/>
        <v>0.96895240170856689</v>
      </c>
      <c r="O10" s="31">
        <v>1</v>
      </c>
      <c r="P10" s="19">
        <v>6</v>
      </c>
      <c r="Q10" s="24" t="s">
        <v>535</v>
      </c>
    </row>
    <row r="11" spans="1:17" ht="15.6" x14ac:dyDescent="0.3">
      <c r="A11" s="24" t="s">
        <v>400</v>
      </c>
      <c r="B11" s="24" t="s">
        <v>17</v>
      </c>
      <c r="C11" s="24" t="s">
        <v>39</v>
      </c>
      <c r="D11" s="24" t="s">
        <v>92</v>
      </c>
      <c r="E11" s="24">
        <v>1394</v>
      </c>
      <c r="F11" s="24">
        <v>56.5</v>
      </c>
      <c r="G11" s="29">
        <v>16.376811594202898</v>
      </c>
      <c r="H11" s="28">
        <v>9.4</v>
      </c>
      <c r="I11" s="28">
        <v>37.6</v>
      </c>
      <c r="J11" s="24">
        <v>97</v>
      </c>
      <c r="K11" s="29">
        <v>35.175257731958766</v>
      </c>
      <c r="L11" s="29">
        <v>89.152069326161666</v>
      </c>
      <c r="M11" s="30">
        <f t="shared" si="0"/>
        <v>0.89152069326161665</v>
      </c>
      <c r="N11" s="30">
        <f t="shared" si="1"/>
        <v>0.96070116188453614</v>
      </c>
      <c r="O11" s="31">
        <v>2</v>
      </c>
      <c r="P11" s="19">
        <v>7</v>
      </c>
      <c r="Q11" s="24" t="s">
        <v>535</v>
      </c>
    </row>
    <row r="12" spans="1:17" ht="15.6" x14ac:dyDescent="0.3">
      <c r="A12" s="24" t="s">
        <v>401</v>
      </c>
      <c r="B12" s="24" t="s">
        <v>28</v>
      </c>
      <c r="C12" s="24" t="s">
        <v>59</v>
      </c>
      <c r="D12" s="24" t="s">
        <v>397</v>
      </c>
      <c r="E12" s="24">
        <v>1632</v>
      </c>
      <c r="F12" s="24">
        <v>48.5</v>
      </c>
      <c r="G12" s="29">
        <v>14.057971014492754</v>
      </c>
      <c r="H12" s="28">
        <v>9.6</v>
      </c>
      <c r="I12" s="28">
        <v>38.4</v>
      </c>
      <c r="J12" s="24">
        <v>95</v>
      </c>
      <c r="K12" s="29">
        <v>35.915789473684214</v>
      </c>
      <c r="L12" s="29">
        <v>88.37376048817697</v>
      </c>
      <c r="M12" s="30">
        <f t="shared" si="0"/>
        <v>0.88373760488176967</v>
      </c>
      <c r="N12" s="30">
        <f t="shared" si="1"/>
        <v>0.95231411926613796</v>
      </c>
      <c r="O12" s="31">
        <v>1</v>
      </c>
      <c r="P12" s="19">
        <v>8</v>
      </c>
      <c r="Q12" s="24" t="s">
        <v>535</v>
      </c>
    </row>
    <row r="13" spans="1:17" ht="15.6" x14ac:dyDescent="0.3">
      <c r="A13" s="24" t="s">
        <v>102</v>
      </c>
      <c r="B13" s="24" t="s">
        <v>103</v>
      </c>
      <c r="C13" s="24" t="s">
        <v>42</v>
      </c>
      <c r="D13" s="24" t="s">
        <v>80</v>
      </c>
      <c r="E13" s="24">
        <v>1454</v>
      </c>
      <c r="F13" s="24">
        <v>48</v>
      </c>
      <c r="G13" s="29">
        <v>13.913043478260869</v>
      </c>
      <c r="H13" s="28">
        <v>9.5</v>
      </c>
      <c r="I13" s="28">
        <v>38</v>
      </c>
      <c r="J13" s="24">
        <v>96</v>
      </c>
      <c r="K13" s="29">
        <v>35.541666666666664</v>
      </c>
      <c r="L13" s="29">
        <v>87.454710144927532</v>
      </c>
      <c r="M13" s="30">
        <f t="shared" si="0"/>
        <v>0.87454710144927528</v>
      </c>
      <c r="N13" s="30">
        <f t="shared" si="1"/>
        <v>0.9424104486136945</v>
      </c>
      <c r="O13" s="31">
        <v>1</v>
      </c>
      <c r="P13" s="19">
        <v>9</v>
      </c>
      <c r="Q13" s="24" t="s">
        <v>535</v>
      </c>
    </row>
    <row r="14" spans="1:17" ht="19.5" customHeight="1" x14ac:dyDescent="0.3">
      <c r="A14" s="24" t="s">
        <v>402</v>
      </c>
      <c r="B14" s="24" t="s">
        <v>60</v>
      </c>
      <c r="C14" s="24" t="s">
        <v>403</v>
      </c>
      <c r="D14" s="24" t="s">
        <v>397</v>
      </c>
      <c r="E14" s="24">
        <v>1289</v>
      </c>
      <c r="F14" s="24">
        <v>43</v>
      </c>
      <c r="G14" s="29">
        <v>12.463768115942029</v>
      </c>
      <c r="H14" s="28">
        <v>9.4</v>
      </c>
      <c r="I14" s="28">
        <v>37.6</v>
      </c>
      <c r="J14" s="24">
        <v>95</v>
      </c>
      <c r="K14" s="29">
        <v>35.915789473684214</v>
      </c>
      <c r="L14" s="29">
        <v>85.979557589626239</v>
      </c>
      <c r="M14" s="37">
        <f t="shared" si="0"/>
        <v>0.85979557589626243</v>
      </c>
      <c r="N14" s="37">
        <f t="shared" si="1"/>
        <v>0.92651423011258316</v>
      </c>
      <c r="O14" s="38">
        <v>2</v>
      </c>
      <c r="P14" s="19">
        <v>10</v>
      </c>
      <c r="Q14" s="24" t="s">
        <v>535</v>
      </c>
    </row>
    <row r="15" spans="1:17" ht="15.6" x14ac:dyDescent="0.3">
      <c r="A15" s="24" t="s">
        <v>404</v>
      </c>
      <c r="B15" s="24" t="s">
        <v>44</v>
      </c>
      <c r="C15" s="24" t="s">
        <v>405</v>
      </c>
      <c r="D15" s="24" t="s">
        <v>81</v>
      </c>
      <c r="E15" s="24">
        <v>1866</v>
      </c>
      <c r="F15" s="24">
        <v>41.5</v>
      </c>
      <c r="G15" s="29">
        <v>12.028985507246377</v>
      </c>
      <c r="H15" s="28">
        <v>9.6999999999999993</v>
      </c>
      <c r="I15" s="28">
        <v>38.799999999999997</v>
      </c>
      <c r="J15" s="24">
        <v>97.94</v>
      </c>
      <c r="K15" s="29">
        <v>34.837655707576069</v>
      </c>
      <c r="L15" s="29">
        <v>85.666641214822448</v>
      </c>
      <c r="M15" s="30">
        <f t="shared" si="0"/>
        <v>0.85666641214822448</v>
      </c>
      <c r="N15" s="30">
        <f t="shared" si="1"/>
        <v>0.92314224865305139</v>
      </c>
      <c r="O15" s="31">
        <v>2</v>
      </c>
      <c r="P15" s="19">
        <v>11</v>
      </c>
      <c r="Q15" s="24" t="s">
        <v>535</v>
      </c>
    </row>
    <row r="16" spans="1:17" ht="15.6" x14ac:dyDescent="0.3">
      <c r="A16" s="24" t="s">
        <v>202</v>
      </c>
      <c r="B16" s="24" t="s">
        <v>139</v>
      </c>
      <c r="C16" s="24" t="s">
        <v>55</v>
      </c>
      <c r="D16" s="24" t="s">
        <v>83</v>
      </c>
      <c r="E16" s="24">
        <v>1898</v>
      </c>
      <c r="F16" s="24">
        <v>50</v>
      </c>
      <c r="G16" s="29">
        <v>14.492753623188406</v>
      </c>
      <c r="H16" s="28">
        <v>9.1999999999999993</v>
      </c>
      <c r="I16" s="28">
        <v>36.799999999999997</v>
      </c>
      <c r="J16" s="24">
        <v>100</v>
      </c>
      <c r="K16" s="29">
        <v>34.119999999999997</v>
      </c>
      <c r="L16" s="29">
        <v>85.412753623188394</v>
      </c>
      <c r="M16" s="30">
        <f t="shared" si="0"/>
        <v>0.85412753623188398</v>
      </c>
      <c r="N16" s="30">
        <f t="shared" si="1"/>
        <v>0.92040636034317314</v>
      </c>
      <c r="O16" s="31">
        <v>2</v>
      </c>
      <c r="P16" s="19">
        <v>12</v>
      </c>
      <c r="Q16" s="24" t="s">
        <v>535</v>
      </c>
    </row>
    <row r="17" spans="1:17" ht="15.6" x14ac:dyDescent="0.3">
      <c r="A17" s="24" t="s">
        <v>95</v>
      </c>
      <c r="B17" s="24" t="s">
        <v>96</v>
      </c>
      <c r="C17" s="24" t="s">
        <v>406</v>
      </c>
      <c r="D17" s="24" t="s">
        <v>79</v>
      </c>
      <c r="E17" s="24">
        <v>1422</v>
      </c>
      <c r="F17" s="24">
        <v>45</v>
      </c>
      <c r="G17" s="29">
        <v>13.043478260869565</v>
      </c>
      <c r="H17" s="28">
        <v>9.4</v>
      </c>
      <c r="I17" s="28">
        <v>37.6</v>
      </c>
      <c r="J17" s="24">
        <v>100.1</v>
      </c>
      <c r="K17" s="29">
        <v>34.085914085914091</v>
      </c>
      <c r="L17" s="29">
        <v>84.729392346783655</v>
      </c>
      <c r="M17" s="30">
        <f t="shared" si="0"/>
        <v>0.8472939234678365</v>
      </c>
      <c r="N17" s="30">
        <f t="shared" si="1"/>
        <v>0.91304247101125968</v>
      </c>
      <c r="O17" s="31">
        <v>1</v>
      </c>
      <c r="P17" s="19">
        <v>13</v>
      </c>
      <c r="Q17" s="24" t="s">
        <v>535</v>
      </c>
    </row>
    <row r="18" spans="1:17" ht="15.6" x14ac:dyDescent="0.3">
      <c r="A18" s="24" t="s">
        <v>407</v>
      </c>
      <c r="B18" s="24" t="s">
        <v>64</v>
      </c>
      <c r="C18" s="24" t="s">
        <v>65</v>
      </c>
      <c r="D18" s="24" t="s">
        <v>88</v>
      </c>
      <c r="E18" s="24">
        <v>1145</v>
      </c>
      <c r="F18" s="24">
        <v>28.5</v>
      </c>
      <c r="G18" s="29">
        <v>8.2608695652173907</v>
      </c>
      <c r="H18" s="28">
        <v>9.1</v>
      </c>
      <c r="I18" s="28">
        <v>36.4</v>
      </c>
      <c r="J18" s="24">
        <v>85.3</v>
      </c>
      <c r="K18" s="29">
        <v>40</v>
      </c>
      <c r="L18" s="29">
        <v>84.660869565217382</v>
      </c>
      <c r="M18" s="30">
        <f t="shared" si="0"/>
        <v>0.84660869565217378</v>
      </c>
      <c r="N18" s="30">
        <f t="shared" si="1"/>
        <v>0.91230407069858221</v>
      </c>
      <c r="O18" s="31">
        <v>1</v>
      </c>
      <c r="P18" s="19">
        <v>14</v>
      </c>
      <c r="Q18" s="24" t="s">
        <v>535</v>
      </c>
    </row>
    <row r="19" spans="1:17" ht="15.6" x14ac:dyDescent="0.3">
      <c r="A19" s="24" t="s">
        <v>97</v>
      </c>
      <c r="B19" s="24" t="s">
        <v>93</v>
      </c>
      <c r="C19" s="24" t="s">
        <v>52</v>
      </c>
      <c r="D19" s="24" t="s">
        <v>84</v>
      </c>
      <c r="E19" s="24">
        <v>1268</v>
      </c>
      <c r="F19" s="24">
        <v>37</v>
      </c>
      <c r="G19" s="29">
        <v>10.72463768115942</v>
      </c>
      <c r="H19" s="28">
        <v>9.5</v>
      </c>
      <c r="I19" s="28">
        <v>38</v>
      </c>
      <c r="J19" s="24">
        <v>97</v>
      </c>
      <c r="K19" s="29">
        <v>35.175257731958766</v>
      </c>
      <c r="L19" s="29">
        <v>83.899895413118188</v>
      </c>
      <c r="M19" s="30">
        <f t="shared" si="0"/>
        <v>0.83899895413118186</v>
      </c>
      <c r="N19" s="30">
        <f t="shared" si="1"/>
        <v>0.90410382635639885</v>
      </c>
      <c r="O19" s="31">
        <v>1</v>
      </c>
      <c r="P19" s="19">
        <v>15</v>
      </c>
      <c r="Q19" s="24" t="s">
        <v>535</v>
      </c>
    </row>
    <row r="20" spans="1:17" ht="15.6" x14ac:dyDescent="0.3">
      <c r="A20" s="24" t="s">
        <v>408</v>
      </c>
      <c r="B20" s="24" t="s">
        <v>23</v>
      </c>
      <c r="C20" s="24" t="s">
        <v>56</v>
      </c>
      <c r="D20" s="24" t="s">
        <v>80</v>
      </c>
      <c r="E20" s="24">
        <v>1246</v>
      </c>
      <c r="F20" s="24">
        <v>33</v>
      </c>
      <c r="G20" s="29">
        <v>9.5652173913043477</v>
      </c>
      <c r="H20" s="28">
        <v>9.6999999999999993</v>
      </c>
      <c r="I20" s="28">
        <v>38.799999999999997</v>
      </c>
      <c r="J20" s="24">
        <v>97</v>
      </c>
      <c r="K20" s="29">
        <v>35.175257731958766</v>
      </c>
      <c r="L20" s="29">
        <v>83.540475123263107</v>
      </c>
      <c r="M20" s="30">
        <f t="shared" si="0"/>
        <v>0.83540475123263103</v>
      </c>
      <c r="N20" s="30">
        <f t="shared" si="1"/>
        <v>0.90023071951010247</v>
      </c>
      <c r="O20" s="31">
        <v>2</v>
      </c>
      <c r="P20" s="19">
        <v>16</v>
      </c>
      <c r="Q20" s="24" t="s">
        <v>535</v>
      </c>
    </row>
    <row r="21" spans="1:17" ht="15.6" x14ac:dyDescent="0.3">
      <c r="A21" s="24" t="s">
        <v>188</v>
      </c>
      <c r="B21" s="24" t="s">
        <v>29</v>
      </c>
      <c r="C21" s="24" t="s">
        <v>18</v>
      </c>
      <c r="D21" s="24" t="s">
        <v>80</v>
      </c>
      <c r="E21" s="24">
        <v>1568</v>
      </c>
      <c r="F21" s="24">
        <v>35</v>
      </c>
      <c r="G21" s="29">
        <v>10.144927536231885</v>
      </c>
      <c r="H21" s="28">
        <v>9.6999999999999993</v>
      </c>
      <c r="I21" s="28">
        <v>38.799999999999997</v>
      </c>
      <c r="J21" s="24">
        <v>99</v>
      </c>
      <c r="K21" s="29">
        <v>34.464646464646464</v>
      </c>
      <c r="L21" s="29">
        <v>83.409574000878337</v>
      </c>
      <c r="M21" s="30">
        <f t="shared" si="0"/>
        <v>0.83409574000878339</v>
      </c>
      <c r="N21" s="30">
        <f t="shared" si="1"/>
        <v>0.8988201312723022</v>
      </c>
      <c r="O21" s="31">
        <v>3</v>
      </c>
      <c r="P21" s="19">
        <v>17</v>
      </c>
      <c r="Q21" s="24" t="s">
        <v>535</v>
      </c>
    </row>
    <row r="22" spans="1:17" ht="15.6" x14ac:dyDescent="0.3">
      <c r="A22" s="24" t="s">
        <v>409</v>
      </c>
      <c r="B22" s="24" t="s">
        <v>118</v>
      </c>
      <c r="C22" s="24" t="s">
        <v>410</v>
      </c>
      <c r="D22" s="24" t="s">
        <v>79</v>
      </c>
      <c r="E22" s="24">
        <v>1445</v>
      </c>
      <c r="F22" s="24">
        <v>48</v>
      </c>
      <c r="G22" s="29">
        <v>13.913043478260869</v>
      </c>
      <c r="H22" s="28">
        <v>9.1999999999999993</v>
      </c>
      <c r="I22" s="28">
        <v>36.799999999999997</v>
      </c>
      <c r="J22" s="24">
        <v>104.9</v>
      </c>
      <c r="K22" s="29">
        <v>32.526215443279312</v>
      </c>
      <c r="L22" s="29">
        <v>83.23925892154017</v>
      </c>
      <c r="M22" s="30">
        <f t="shared" si="0"/>
        <v>0.83239258921540171</v>
      </c>
      <c r="N22" s="30">
        <f t="shared" si="1"/>
        <v>0.89698481891395376</v>
      </c>
      <c r="O22" s="31">
        <v>2</v>
      </c>
      <c r="P22" s="19">
        <v>18</v>
      </c>
      <c r="Q22" s="24" t="s">
        <v>535</v>
      </c>
    </row>
    <row r="23" spans="1:17" ht="15.6" x14ac:dyDescent="0.3">
      <c r="A23" s="24" t="s">
        <v>411</v>
      </c>
      <c r="B23" s="24" t="s">
        <v>30</v>
      </c>
      <c r="C23" s="24" t="s">
        <v>412</v>
      </c>
      <c r="D23" s="24" t="s">
        <v>235</v>
      </c>
      <c r="E23" s="24">
        <v>1896</v>
      </c>
      <c r="F23" s="24">
        <v>38</v>
      </c>
      <c r="G23" s="29">
        <v>11.014492753623188</v>
      </c>
      <c r="H23" s="28">
        <v>9</v>
      </c>
      <c r="I23" s="28">
        <v>36</v>
      </c>
      <c r="J23" s="24">
        <v>95.18</v>
      </c>
      <c r="K23" s="29">
        <v>35.847867198991381</v>
      </c>
      <c r="L23" s="29">
        <v>82.862359952614568</v>
      </c>
      <c r="M23" s="30">
        <f t="shared" si="0"/>
        <v>0.82862359952614573</v>
      </c>
      <c r="N23" s="30">
        <f t="shared" si="1"/>
        <v>0.89292336212336365</v>
      </c>
      <c r="O23" s="31">
        <v>1</v>
      </c>
      <c r="P23" s="19">
        <v>19</v>
      </c>
      <c r="Q23" s="24" t="s">
        <v>535</v>
      </c>
    </row>
    <row r="24" spans="1:17" ht="15.6" x14ac:dyDescent="0.3">
      <c r="A24" s="24" t="s">
        <v>413</v>
      </c>
      <c r="B24" s="24" t="s">
        <v>35</v>
      </c>
      <c r="C24" s="24" t="s">
        <v>25</v>
      </c>
      <c r="D24" s="24" t="s">
        <v>116</v>
      </c>
      <c r="E24" s="24">
        <v>1312</v>
      </c>
      <c r="F24" s="24">
        <v>32.5</v>
      </c>
      <c r="G24" s="29">
        <v>9.420289855072463</v>
      </c>
      <c r="H24" s="28">
        <v>9.5</v>
      </c>
      <c r="I24" s="28">
        <v>38</v>
      </c>
      <c r="J24" s="24">
        <v>97</v>
      </c>
      <c r="K24" s="29">
        <v>35.175257731958766</v>
      </c>
      <c r="L24" s="29">
        <v>82.595547587031234</v>
      </c>
      <c r="M24" s="30">
        <f t="shared" si="0"/>
        <v>0.82595547587031237</v>
      </c>
      <c r="N24" s="30">
        <f t="shared" si="1"/>
        <v>0.89004819667225887</v>
      </c>
      <c r="O24" s="31">
        <v>1</v>
      </c>
      <c r="P24" s="19">
        <v>20</v>
      </c>
      <c r="Q24" s="24" t="s">
        <v>535</v>
      </c>
    </row>
    <row r="25" spans="1:17" ht="15.6" x14ac:dyDescent="0.3">
      <c r="A25" s="24" t="s">
        <v>113</v>
      </c>
      <c r="B25" s="24" t="s">
        <v>26</v>
      </c>
      <c r="C25" s="24" t="s">
        <v>27</v>
      </c>
      <c r="D25" s="24" t="s">
        <v>84</v>
      </c>
      <c r="E25" s="24">
        <v>1154</v>
      </c>
      <c r="F25" s="24">
        <v>31.5</v>
      </c>
      <c r="G25" s="29">
        <v>9.1304347826086953</v>
      </c>
      <c r="H25" s="28">
        <v>9.4</v>
      </c>
      <c r="I25" s="28">
        <v>37.6</v>
      </c>
      <c r="J25" s="24">
        <v>100</v>
      </c>
      <c r="K25" s="29">
        <v>34.119999999999997</v>
      </c>
      <c r="L25" s="29">
        <v>80.850434782608687</v>
      </c>
      <c r="M25" s="30">
        <f t="shared" si="0"/>
        <v>0.80850434782608682</v>
      </c>
      <c r="N25" s="30">
        <f t="shared" si="1"/>
        <v>0.87124289118131448</v>
      </c>
      <c r="O25" s="31">
        <v>2</v>
      </c>
      <c r="P25" s="19">
        <v>21</v>
      </c>
      <c r="Q25" s="24" t="s">
        <v>535</v>
      </c>
    </row>
    <row r="26" spans="1:17" ht="15.6" x14ac:dyDescent="0.3">
      <c r="A26" s="24" t="s">
        <v>414</v>
      </c>
      <c r="B26" s="24" t="s">
        <v>46</v>
      </c>
      <c r="C26" s="24" t="s">
        <v>16</v>
      </c>
      <c r="D26" s="24" t="s">
        <v>235</v>
      </c>
      <c r="E26" s="24">
        <v>1625</v>
      </c>
      <c r="F26" s="24">
        <v>32.5</v>
      </c>
      <c r="G26" s="29">
        <v>9.420289855072463</v>
      </c>
      <c r="H26" s="28">
        <v>8.5</v>
      </c>
      <c r="I26" s="28">
        <v>34</v>
      </c>
      <c r="J26" s="24">
        <v>91.28</v>
      </c>
      <c r="K26" s="29">
        <v>37.3794916739702</v>
      </c>
      <c r="L26" s="29">
        <v>80.799781529042662</v>
      </c>
      <c r="M26" s="30">
        <f t="shared" si="0"/>
        <v>0.80799781529042658</v>
      </c>
      <c r="N26" s="30">
        <f t="shared" si="1"/>
        <v>0.87069705259425845</v>
      </c>
      <c r="O26" s="31">
        <v>2</v>
      </c>
      <c r="P26" s="19">
        <v>22</v>
      </c>
      <c r="Q26" s="24" t="s">
        <v>535</v>
      </c>
    </row>
    <row r="27" spans="1:17" ht="15.6" x14ac:dyDescent="0.3">
      <c r="A27" s="24" t="s">
        <v>415</v>
      </c>
      <c r="B27" s="24" t="s">
        <v>50</v>
      </c>
      <c r="C27" s="24" t="s">
        <v>25</v>
      </c>
      <c r="D27" s="24" t="s">
        <v>87</v>
      </c>
      <c r="E27" s="24">
        <v>1447</v>
      </c>
      <c r="F27" s="24">
        <v>23</v>
      </c>
      <c r="G27" s="29">
        <v>6.666666666666667</v>
      </c>
      <c r="H27" s="28">
        <v>9</v>
      </c>
      <c r="I27" s="28">
        <v>36</v>
      </c>
      <c r="J27" s="24">
        <v>97</v>
      </c>
      <c r="K27" s="29">
        <v>35.175257731958766</v>
      </c>
      <c r="L27" s="29">
        <v>77.841924398625423</v>
      </c>
      <c r="M27" s="30">
        <f t="shared" si="0"/>
        <v>0.77841924398625428</v>
      </c>
      <c r="N27" s="30">
        <f t="shared" si="1"/>
        <v>0.83882323515672619</v>
      </c>
      <c r="O27" s="31">
        <v>1</v>
      </c>
      <c r="P27" s="19">
        <v>23</v>
      </c>
      <c r="Q27" s="24" t="s">
        <v>535</v>
      </c>
    </row>
    <row r="28" spans="1:17" ht="15.6" x14ac:dyDescent="0.3">
      <c r="A28" s="24" t="s">
        <v>416</v>
      </c>
      <c r="B28" s="24" t="s">
        <v>23</v>
      </c>
      <c r="C28" s="24" t="s">
        <v>19</v>
      </c>
      <c r="D28" s="24" t="s">
        <v>91</v>
      </c>
      <c r="E28" s="24">
        <v>1534</v>
      </c>
      <c r="F28" s="24">
        <v>37</v>
      </c>
      <c r="G28" s="29">
        <v>10.72463768115942</v>
      </c>
      <c r="H28" s="28">
        <v>9.6999999999999993</v>
      </c>
      <c r="I28" s="28">
        <v>38.799999999999997</v>
      </c>
      <c r="J28" s="24">
        <v>161.18</v>
      </c>
      <c r="K28" s="29">
        <v>21.168879513587292</v>
      </c>
      <c r="L28" s="29">
        <v>70.693517194746704</v>
      </c>
      <c r="M28" s="30">
        <f t="shared" si="0"/>
        <v>0.70693517194746702</v>
      </c>
      <c r="N28" s="30">
        <f t="shared" si="1"/>
        <v>0.76179212238170491</v>
      </c>
      <c r="O28" s="31">
        <v>2</v>
      </c>
      <c r="P28" s="19">
        <v>24</v>
      </c>
      <c r="Q28" s="24" t="s">
        <v>535</v>
      </c>
    </row>
    <row r="29" spans="1:17" ht="15.6" x14ac:dyDescent="0.3">
      <c r="A29" s="24" t="s">
        <v>180</v>
      </c>
      <c r="B29" s="24" t="s">
        <v>50</v>
      </c>
      <c r="C29" s="24" t="s">
        <v>42</v>
      </c>
      <c r="D29" s="24" t="s">
        <v>91</v>
      </c>
      <c r="E29" s="24">
        <v>2047</v>
      </c>
      <c r="F29" s="24">
        <v>46.5</v>
      </c>
      <c r="G29" s="29">
        <v>13.478260869565217</v>
      </c>
      <c r="H29" s="28">
        <v>6.6</v>
      </c>
      <c r="I29" s="28">
        <v>26.4</v>
      </c>
      <c r="J29" s="24">
        <v>118.21</v>
      </c>
      <c r="K29" s="29">
        <v>28.863886304035194</v>
      </c>
      <c r="L29" s="29">
        <v>68.742147173600415</v>
      </c>
      <c r="M29" s="30">
        <f t="shared" si="0"/>
        <v>0.6874214717360041</v>
      </c>
      <c r="N29" s="30">
        <f t="shared" si="1"/>
        <v>0.74076419267966531</v>
      </c>
      <c r="O29" s="31">
        <v>3</v>
      </c>
      <c r="P29" s="19">
        <v>25</v>
      </c>
      <c r="Q29" s="24" t="s">
        <v>535</v>
      </c>
    </row>
    <row r="30" spans="1:17" ht="15.6" x14ac:dyDescent="0.3">
      <c r="A30" s="24" t="s">
        <v>203</v>
      </c>
      <c r="B30" s="24" t="s">
        <v>137</v>
      </c>
      <c r="C30" s="24" t="s">
        <v>204</v>
      </c>
      <c r="D30" s="24" t="s">
        <v>83</v>
      </c>
      <c r="E30" s="24">
        <v>2000</v>
      </c>
      <c r="F30" s="24">
        <v>59.5</v>
      </c>
      <c r="G30" s="29">
        <v>17.246376811594203</v>
      </c>
      <c r="H30" s="28">
        <v>6.8</v>
      </c>
      <c r="I30" s="28">
        <v>27.2</v>
      </c>
      <c r="J30" s="24">
        <v>141</v>
      </c>
      <c r="K30" s="29">
        <v>24.198581560283689</v>
      </c>
      <c r="L30" s="29">
        <v>68.644958371877891</v>
      </c>
      <c r="M30" s="30">
        <f t="shared" si="0"/>
        <v>0.68644958371877896</v>
      </c>
      <c r="N30" s="30">
        <f t="shared" si="1"/>
        <v>0.73971688782804823</v>
      </c>
      <c r="O30" s="31">
        <v>3</v>
      </c>
      <c r="P30" s="19">
        <v>26</v>
      </c>
      <c r="Q30" s="24"/>
    </row>
    <row r="31" spans="1:17" ht="15.6" x14ac:dyDescent="0.3">
      <c r="A31" s="24" t="s">
        <v>104</v>
      </c>
      <c r="B31" s="24" t="s">
        <v>105</v>
      </c>
      <c r="C31" s="24" t="s">
        <v>106</v>
      </c>
      <c r="D31" s="24" t="s">
        <v>83</v>
      </c>
      <c r="E31" s="24">
        <v>1831</v>
      </c>
      <c r="F31" s="24">
        <v>55</v>
      </c>
      <c r="G31" s="29">
        <v>15.942028985507246</v>
      </c>
      <c r="H31" s="28">
        <v>6.6</v>
      </c>
      <c r="I31" s="28">
        <v>26.4</v>
      </c>
      <c r="J31" s="24">
        <v>134</v>
      </c>
      <c r="K31" s="29">
        <v>25.46268656716418</v>
      </c>
      <c r="L31" s="29">
        <v>67.804715552671425</v>
      </c>
      <c r="M31" s="30">
        <f t="shared" si="0"/>
        <v>0.67804715552671424</v>
      </c>
      <c r="N31" s="30">
        <f t="shared" si="1"/>
        <v>0.73066244569587979</v>
      </c>
      <c r="O31" s="31">
        <v>4</v>
      </c>
      <c r="P31" s="19">
        <v>27</v>
      </c>
      <c r="Q31" s="24"/>
    </row>
    <row r="32" spans="1:17" ht="15.6" x14ac:dyDescent="0.3">
      <c r="A32" s="24" t="s">
        <v>417</v>
      </c>
      <c r="B32" s="24" t="s">
        <v>48</v>
      </c>
      <c r="C32" s="24" t="s">
        <v>36</v>
      </c>
      <c r="D32" s="24" t="s">
        <v>81</v>
      </c>
      <c r="E32" s="24">
        <v>1488</v>
      </c>
      <c r="F32" s="24">
        <v>53.5</v>
      </c>
      <c r="G32" s="29">
        <v>15.507246376811594</v>
      </c>
      <c r="H32" s="28">
        <v>6.2</v>
      </c>
      <c r="I32" s="28">
        <v>24.8</v>
      </c>
      <c r="J32" s="24">
        <v>130.44999999999999</v>
      </c>
      <c r="K32" s="29">
        <v>26.155615178229208</v>
      </c>
      <c r="L32" s="29">
        <v>66.462861555040803</v>
      </c>
      <c r="M32" s="30">
        <f t="shared" si="0"/>
        <v>0.66462861555040798</v>
      </c>
      <c r="N32" s="30">
        <f t="shared" si="1"/>
        <v>0.71620265015387263</v>
      </c>
      <c r="O32" s="31">
        <v>3</v>
      </c>
      <c r="P32" s="19">
        <v>28</v>
      </c>
      <c r="Q32" s="24"/>
    </row>
    <row r="33" spans="1:17" ht="15.6" x14ac:dyDescent="0.3">
      <c r="A33" s="24" t="s">
        <v>85</v>
      </c>
      <c r="B33" s="24" t="s">
        <v>43</v>
      </c>
      <c r="C33" s="24" t="s">
        <v>16</v>
      </c>
      <c r="D33" s="24" t="s">
        <v>84</v>
      </c>
      <c r="E33" s="24">
        <v>1545</v>
      </c>
      <c r="F33" s="24">
        <v>49.5</v>
      </c>
      <c r="G33" s="29">
        <v>14.347826086956522</v>
      </c>
      <c r="H33" s="28">
        <v>6.3</v>
      </c>
      <c r="I33" s="28">
        <v>25.2</v>
      </c>
      <c r="J33" s="24">
        <v>130</v>
      </c>
      <c r="K33" s="29">
        <v>26.246153846153845</v>
      </c>
      <c r="L33" s="29">
        <v>65.793979933110364</v>
      </c>
      <c r="M33" s="30">
        <f t="shared" si="0"/>
        <v>0.65793979933110369</v>
      </c>
      <c r="N33" s="30">
        <f t="shared" si="1"/>
        <v>0.70899479332891369</v>
      </c>
      <c r="O33" s="31">
        <v>3</v>
      </c>
      <c r="P33" s="19">
        <v>29</v>
      </c>
      <c r="Q33" s="24"/>
    </row>
    <row r="34" spans="1:17" ht="15.6" x14ac:dyDescent="0.3">
      <c r="A34" s="24" t="s">
        <v>418</v>
      </c>
      <c r="B34" s="24" t="s">
        <v>419</v>
      </c>
      <c r="C34" s="24" t="s">
        <v>14</v>
      </c>
      <c r="D34" s="24" t="s">
        <v>81</v>
      </c>
      <c r="E34" s="24">
        <v>1163</v>
      </c>
      <c r="F34" s="24">
        <v>50</v>
      </c>
      <c r="G34" s="29">
        <v>14.492753623188406</v>
      </c>
      <c r="H34" s="28">
        <v>6.4</v>
      </c>
      <c r="I34" s="28">
        <v>25.6</v>
      </c>
      <c r="J34" s="24">
        <v>135.44999999999999</v>
      </c>
      <c r="K34" s="29">
        <v>25.19010705057217</v>
      </c>
      <c r="L34" s="29">
        <v>65.282860673760581</v>
      </c>
      <c r="M34" s="30">
        <f t="shared" si="0"/>
        <v>0.65282860673760579</v>
      </c>
      <c r="N34" s="30">
        <f t="shared" si="1"/>
        <v>0.70348698100296014</v>
      </c>
      <c r="O34" s="31">
        <v>4</v>
      </c>
      <c r="P34" s="19">
        <v>30</v>
      </c>
      <c r="Q34" s="24"/>
    </row>
    <row r="35" spans="1:17" ht="15.6" x14ac:dyDescent="0.3">
      <c r="A35" s="24" t="s">
        <v>420</v>
      </c>
      <c r="B35" s="24" t="s">
        <v>28</v>
      </c>
      <c r="C35" s="24" t="s">
        <v>59</v>
      </c>
      <c r="D35" s="24" t="s">
        <v>83</v>
      </c>
      <c r="E35" s="24">
        <v>1864</v>
      </c>
      <c r="F35" s="24">
        <v>46.5</v>
      </c>
      <c r="G35" s="29">
        <v>13.478260869565217</v>
      </c>
      <c r="H35" s="28">
        <v>6.8</v>
      </c>
      <c r="I35" s="28">
        <v>27.2</v>
      </c>
      <c r="J35" s="24">
        <v>142</v>
      </c>
      <c r="K35" s="29">
        <v>24.028169014084508</v>
      </c>
      <c r="L35" s="29">
        <v>64.706429883649719</v>
      </c>
      <c r="M35" s="30">
        <f t="shared" si="0"/>
        <v>0.64706429883649719</v>
      </c>
      <c r="N35" s="30">
        <f t="shared" si="1"/>
        <v>0.69727537274763707</v>
      </c>
      <c r="O35" s="31">
        <v>5</v>
      </c>
      <c r="P35" s="19">
        <v>31</v>
      </c>
      <c r="Q35" s="24"/>
    </row>
    <row r="36" spans="1:17" ht="15.6" x14ac:dyDescent="0.3">
      <c r="A36" s="24" t="s">
        <v>421</v>
      </c>
      <c r="B36" s="24" t="s">
        <v>15</v>
      </c>
      <c r="C36" s="24" t="s">
        <v>14</v>
      </c>
      <c r="D36" s="24" t="s">
        <v>80</v>
      </c>
      <c r="E36" s="24">
        <v>1239</v>
      </c>
      <c r="F36" s="24">
        <v>43</v>
      </c>
      <c r="G36" s="29">
        <v>12.463768115942029</v>
      </c>
      <c r="H36" s="28">
        <v>7</v>
      </c>
      <c r="I36" s="28">
        <v>28</v>
      </c>
      <c r="J36" s="24">
        <v>144</v>
      </c>
      <c r="K36" s="29">
        <v>23.694444444444443</v>
      </c>
      <c r="L36" s="29">
        <v>64.158212560386474</v>
      </c>
      <c r="M36" s="30">
        <f t="shared" si="0"/>
        <v>0.64158212560386474</v>
      </c>
      <c r="N36" s="30">
        <f t="shared" si="1"/>
        <v>0.69136779232460277</v>
      </c>
      <c r="O36" s="31">
        <v>4</v>
      </c>
      <c r="P36" s="19">
        <v>32</v>
      </c>
      <c r="Q36" s="24"/>
    </row>
    <row r="37" spans="1:17" ht="15.6" x14ac:dyDescent="0.3">
      <c r="A37" s="24" t="s">
        <v>108</v>
      </c>
      <c r="B37" s="24" t="s">
        <v>53</v>
      </c>
      <c r="C37" s="24" t="s">
        <v>39</v>
      </c>
      <c r="D37" s="24" t="s">
        <v>84</v>
      </c>
      <c r="E37" s="24">
        <v>1696</v>
      </c>
      <c r="F37" s="24">
        <v>34</v>
      </c>
      <c r="G37" s="29">
        <v>9.8550724637681153</v>
      </c>
      <c r="H37" s="28">
        <v>7</v>
      </c>
      <c r="I37" s="28">
        <v>28</v>
      </c>
      <c r="J37" s="24">
        <v>132</v>
      </c>
      <c r="K37" s="29">
        <v>25.848484848484848</v>
      </c>
      <c r="L37" s="29">
        <v>63.703557312252968</v>
      </c>
      <c r="M37" s="30">
        <f t="shared" si="0"/>
        <v>0.63703557312252967</v>
      </c>
      <c r="N37" s="30">
        <f t="shared" si="1"/>
        <v>0.68646843520995426</v>
      </c>
      <c r="O37" s="31">
        <v>4</v>
      </c>
      <c r="P37" s="19">
        <v>33</v>
      </c>
      <c r="Q37" s="24"/>
    </row>
    <row r="38" spans="1:17" ht="15.6" x14ac:dyDescent="0.3">
      <c r="A38" s="24" t="s">
        <v>197</v>
      </c>
      <c r="B38" s="24" t="s">
        <v>133</v>
      </c>
      <c r="C38" s="24" t="s">
        <v>13</v>
      </c>
      <c r="D38" s="24" t="s">
        <v>80</v>
      </c>
      <c r="E38" s="24">
        <v>1892</v>
      </c>
      <c r="F38" s="24">
        <v>32</v>
      </c>
      <c r="G38" s="29">
        <v>9.27536231884058</v>
      </c>
      <c r="H38" s="28">
        <v>7</v>
      </c>
      <c r="I38" s="28">
        <v>28</v>
      </c>
      <c r="J38" s="24">
        <v>135</v>
      </c>
      <c r="K38" s="29">
        <v>25.274074074074075</v>
      </c>
      <c r="L38" s="29">
        <v>62.549436392914657</v>
      </c>
      <c r="M38" s="30">
        <f t="shared" si="0"/>
        <v>0.62549436392914659</v>
      </c>
      <c r="N38" s="30">
        <f t="shared" si="1"/>
        <v>0.67403164808270144</v>
      </c>
      <c r="O38" s="31">
        <v>5</v>
      </c>
      <c r="P38" s="19">
        <v>34</v>
      </c>
      <c r="Q38" s="24"/>
    </row>
    <row r="39" spans="1:17" ht="15.6" x14ac:dyDescent="0.3">
      <c r="A39" s="24" t="s">
        <v>187</v>
      </c>
      <c r="B39" s="24" t="s">
        <v>77</v>
      </c>
      <c r="C39" s="24" t="s">
        <v>14</v>
      </c>
      <c r="D39" s="24" t="s">
        <v>84</v>
      </c>
      <c r="E39" s="24">
        <v>1241</v>
      </c>
      <c r="F39" s="24">
        <v>28</v>
      </c>
      <c r="G39" s="29">
        <v>8.1159420289855078</v>
      </c>
      <c r="H39" s="28">
        <v>7</v>
      </c>
      <c r="I39" s="28">
        <v>28</v>
      </c>
      <c r="J39" s="24">
        <v>130</v>
      </c>
      <c r="K39" s="29">
        <v>26.246153846153845</v>
      </c>
      <c r="L39" s="29">
        <v>62.362095875139353</v>
      </c>
      <c r="M39" s="30">
        <f t="shared" si="0"/>
        <v>0.62362095875139356</v>
      </c>
      <c r="N39" s="30">
        <f t="shared" si="1"/>
        <v>0.67201286989330977</v>
      </c>
      <c r="O39" s="31">
        <v>5</v>
      </c>
      <c r="P39" s="19">
        <v>35</v>
      </c>
      <c r="Q39" s="24"/>
    </row>
    <row r="40" spans="1:17" ht="15.6" x14ac:dyDescent="0.3">
      <c r="A40" s="24" t="s">
        <v>78</v>
      </c>
      <c r="B40" s="24" t="s">
        <v>50</v>
      </c>
      <c r="C40" s="24" t="s">
        <v>31</v>
      </c>
      <c r="D40" s="24" t="s">
        <v>81</v>
      </c>
      <c r="E40" s="24">
        <v>1899</v>
      </c>
      <c r="F40" s="24">
        <v>32</v>
      </c>
      <c r="G40" s="29">
        <v>9.27536231884058</v>
      </c>
      <c r="H40" s="28">
        <v>7.1</v>
      </c>
      <c r="I40" s="28">
        <v>28.4</v>
      </c>
      <c r="J40" s="24">
        <v>149.12</v>
      </c>
      <c r="K40" s="29">
        <v>22.880901287553648</v>
      </c>
      <c r="L40" s="29">
        <v>60.556263606394225</v>
      </c>
      <c r="M40" s="30">
        <f t="shared" si="0"/>
        <v>0.60556263606394223</v>
      </c>
      <c r="N40" s="30">
        <f t="shared" ref="N40" si="2">L40/$L$5</f>
        <v>0.65255325250175988</v>
      </c>
      <c r="O40" s="31">
        <v>5</v>
      </c>
      <c r="P40" s="44">
        <v>36</v>
      </c>
      <c r="Q40" s="24"/>
    </row>
    <row r="41" spans="1:17" ht="15.6" x14ac:dyDescent="0.3">
      <c r="A41" s="24" t="s">
        <v>422</v>
      </c>
      <c r="B41" s="24" t="s">
        <v>57</v>
      </c>
      <c r="C41" s="24" t="s">
        <v>18</v>
      </c>
      <c r="D41" s="24" t="s">
        <v>83</v>
      </c>
      <c r="E41" s="24">
        <v>1955</v>
      </c>
      <c r="F41" s="24">
        <v>38</v>
      </c>
      <c r="G41" s="29">
        <v>11.014492753623188</v>
      </c>
      <c r="H41" s="28">
        <v>6.2</v>
      </c>
      <c r="I41" s="28">
        <v>24.8</v>
      </c>
      <c r="J41" s="24">
        <v>145</v>
      </c>
      <c r="K41" s="29">
        <v>23.531034482758621</v>
      </c>
      <c r="L41" s="29">
        <v>59.345527236381805</v>
      </c>
      <c r="M41" s="30">
        <f t="shared" si="0"/>
        <v>0.59345527236381801</v>
      </c>
      <c r="N41" s="30">
        <f t="shared" si="1"/>
        <v>0.63950637825421552</v>
      </c>
      <c r="O41" s="31">
        <v>6</v>
      </c>
      <c r="P41" s="19">
        <v>37</v>
      </c>
      <c r="Q41" s="24"/>
    </row>
    <row r="42" spans="1:17" ht="15.6" x14ac:dyDescent="0.3">
      <c r="A42" s="24" t="s">
        <v>423</v>
      </c>
      <c r="B42" s="24" t="s">
        <v>105</v>
      </c>
      <c r="C42" s="24" t="s">
        <v>65</v>
      </c>
      <c r="D42" s="24" t="s">
        <v>80</v>
      </c>
      <c r="E42" s="24">
        <v>1879</v>
      </c>
      <c r="F42" s="24">
        <v>32</v>
      </c>
      <c r="G42" s="29">
        <v>9.27536231884058</v>
      </c>
      <c r="H42" s="28">
        <v>6</v>
      </c>
      <c r="I42" s="28">
        <v>24</v>
      </c>
      <c r="J42" s="24">
        <v>131</v>
      </c>
      <c r="K42" s="29">
        <v>26.045801526717558</v>
      </c>
      <c r="L42" s="29">
        <v>59.321163845558132</v>
      </c>
      <c r="M42" s="30">
        <f t="shared" si="0"/>
        <v>0.59321163845558134</v>
      </c>
      <c r="N42" s="30">
        <f t="shared" si="1"/>
        <v>0.63924383877477708</v>
      </c>
      <c r="O42" s="31">
        <v>6</v>
      </c>
      <c r="P42" s="19">
        <v>38</v>
      </c>
      <c r="Q42" s="24"/>
    </row>
    <row r="43" spans="1:17" ht="15.6" x14ac:dyDescent="0.3">
      <c r="A43" s="24" t="s">
        <v>439</v>
      </c>
      <c r="B43" s="24" t="s">
        <v>32</v>
      </c>
      <c r="C43" s="24" t="s">
        <v>34</v>
      </c>
      <c r="D43" s="24" t="s">
        <v>81</v>
      </c>
      <c r="E43" s="24">
        <v>2033</v>
      </c>
      <c r="F43" s="24">
        <v>42.5</v>
      </c>
      <c r="G43" s="29">
        <v>12.318840579710145</v>
      </c>
      <c r="H43" s="28">
        <v>5.9</v>
      </c>
      <c r="I43" s="28">
        <v>23.6</v>
      </c>
      <c r="J43" s="24">
        <v>154.6</v>
      </c>
      <c r="K43" s="29">
        <v>22.069857697283311</v>
      </c>
      <c r="L43" s="29">
        <v>57.98869827699346</v>
      </c>
      <c r="M43" s="30">
        <f t="shared" si="0"/>
        <v>0.57988698276993456</v>
      </c>
      <c r="N43" s="30">
        <f t="shared" si="1"/>
        <v>0.62488521278250775</v>
      </c>
      <c r="O43" s="31">
        <v>6</v>
      </c>
      <c r="P43" s="44">
        <v>40</v>
      </c>
      <c r="Q43" s="24"/>
    </row>
    <row r="44" spans="1:17" ht="15.6" x14ac:dyDescent="0.3">
      <c r="A44" s="24" t="s">
        <v>194</v>
      </c>
      <c r="B44" s="24" t="s">
        <v>53</v>
      </c>
      <c r="C44" s="24" t="s">
        <v>59</v>
      </c>
      <c r="D44" s="24" t="s">
        <v>235</v>
      </c>
      <c r="E44" s="24">
        <v>1244</v>
      </c>
      <c r="F44" s="24">
        <v>30.5</v>
      </c>
      <c r="G44" s="29">
        <v>8.8405797101449277</v>
      </c>
      <c r="H44" s="28">
        <v>6.5</v>
      </c>
      <c r="I44" s="28">
        <v>26</v>
      </c>
      <c r="J44" s="24">
        <v>150.12</v>
      </c>
      <c r="K44" s="29">
        <v>22.728483879563015</v>
      </c>
      <c r="L44" s="29">
        <v>57.569063589707945</v>
      </c>
      <c r="M44" s="30">
        <f t="shared" si="0"/>
        <v>0.57569063589707947</v>
      </c>
      <c r="N44" s="30">
        <f t="shared" si="1"/>
        <v>0.62036323662772719</v>
      </c>
      <c r="O44" s="31">
        <v>3</v>
      </c>
      <c r="P44" s="19">
        <v>41</v>
      </c>
      <c r="Q44" s="24"/>
    </row>
    <row r="45" spans="1:17" ht="15.6" x14ac:dyDescent="0.3">
      <c r="A45" s="24" t="s">
        <v>424</v>
      </c>
      <c r="B45" s="24" t="s">
        <v>114</v>
      </c>
      <c r="C45" s="24" t="s">
        <v>42</v>
      </c>
      <c r="D45" s="24" t="s">
        <v>80</v>
      </c>
      <c r="E45" s="24">
        <v>1913</v>
      </c>
      <c r="F45" s="24">
        <v>12.5</v>
      </c>
      <c r="G45" s="29">
        <v>3.6231884057971016</v>
      </c>
      <c r="H45" s="28">
        <v>6.4</v>
      </c>
      <c r="I45" s="28">
        <v>25.6</v>
      </c>
      <c r="J45" s="24">
        <v>122</v>
      </c>
      <c r="K45" s="29">
        <v>27.967213114754099</v>
      </c>
      <c r="L45" s="29">
        <v>57.190401520551205</v>
      </c>
      <c r="M45" s="30">
        <f t="shared" si="0"/>
        <v>0.57190401520551204</v>
      </c>
      <c r="N45" s="30">
        <f t="shared" si="1"/>
        <v>0.61628278069944586</v>
      </c>
      <c r="O45" s="31">
        <v>7</v>
      </c>
      <c r="P45" s="19">
        <v>42</v>
      </c>
      <c r="Q45" s="24"/>
    </row>
    <row r="46" spans="1:17" ht="15.6" x14ac:dyDescent="0.3">
      <c r="A46" s="24" t="s">
        <v>425</v>
      </c>
      <c r="B46" s="24" t="s">
        <v>51</v>
      </c>
      <c r="C46" s="24" t="s">
        <v>54</v>
      </c>
      <c r="D46" s="24" t="s">
        <v>235</v>
      </c>
      <c r="E46" s="24">
        <v>2029</v>
      </c>
      <c r="F46" s="24">
        <v>36</v>
      </c>
      <c r="G46" s="29">
        <v>10.434782608695652</v>
      </c>
      <c r="H46" s="28">
        <v>6.1</v>
      </c>
      <c r="I46" s="28">
        <v>24.4</v>
      </c>
      <c r="J46" s="24">
        <v>153.16999999999999</v>
      </c>
      <c r="K46" s="29">
        <v>22.275902591891363</v>
      </c>
      <c r="L46" s="29">
        <v>57.110685200587014</v>
      </c>
      <c r="M46" s="30">
        <f t="shared" si="0"/>
        <v>0.57110685200587019</v>
      </c>
      <c r="N46" s="30">
        <f t="shared" si="1"/>
        <v>0.61542375900999324</v>
      </c>
      <c r="O46" s="31">
        <v>4</v>
      </c>
      <c r="P46" s="19">
        <v>43</v>
      </c>
      <c r="Q46" s="24"/>
    </row>
    <row r="47" spans="1:17" ht="15.6" x14ac:dyDescent="0.3">
      <c r="A47" s="24" t="s">
        <v>426</v>
      </c>
      <c r="B47" s="24" t="s">
        <v>189</v>
      </c>
      <c r="C47" s="24" t="s">
        <v>33</v>
      </c>
      <c r="D47" s="24" t="s">
        <v>87</v>
      </c>
      <c r="E47" s="24">
        <v>2004</v>
      </c>
      <c r="F47" s="24">
        <v>36.5</v>
      </c>
      <c r="G47" s="29">
        <v>10.579710144927537</v>
      </c>
      <c r="H47" s="28">
        <v>5</v>
      </c>
      <c r="I47" s="28">
        <v>20</v>
      </c>
      <c r="J47" s="24">
        <v>134</v>
      </c>
      <c r="K47" s="29">
        <v>25.46268656716418</v>
      </c>
      <c r="L47" s="29">
        <v>56.042396712091715</v>
      </c>
      <c r="M47" s="30">
        <f t="shared" si="0"/>
        <v>0.56042396712091713</v>
      </c>
      <c r="N47" s="30">
        <f t="shared" si="1"/>
        <v>0.60391190067756817</v>
      </c>
      <c r="O47" s="31">
        <v>2</v>
      </c>
      <c r="P47" s="19">
        <v>44</v>
      </c>
      <c r="Q47" s="24"/>
    </row>
    <row r="48" spans="1:17" ht="15.6" x14ac:dyDescent="0.3">
      <c r="A48" s="24" t="s">
        <v>185</v>
      </c>
      <c r="B48" s="24" t="s">
        <v>186</v>
      </c>
      <c r="C48" s="24" t="s">
        <v>427</v>
      </c>
      <c r="D48" s="24" t="s">
        <v>397</v>
      </c>
      <c r="E48" s="24">
        <v>1339</v>
      </c>
      <c r="F48" s="24">
        <v>36</v>
      </c>
      <c r="G48" s="29">
        <v>10.434782608695652</v>
      </c>
      <c r="H48" s="28">
        <v>6</v>
      </c>
      <c r="I48" s="28">
        <v>24</v>
      </c>
      <c r="J48" s="24">
        <v>160</v>
      </c>
      <c r="K48" s="29">
        <v>21.324999999999999</v>
      </c>
      <c r="L48" s="29">
        <v>55.759782608695659</v>
      </c>
      <c r="M48" s="30">
        <f t="shared" si="0"/>
        <v>0.55759782608695663</v>
      </c>
      <c r="N48" s="30">
        <f t="shared" si="1"/>
        <v>0.60086645597224964</v>
      </c>
      <c r="O48" s="31">
        <v>3</v>
      </c>
      <c r="P48" s="19">
        <v>45</v>
      </c>
      <c r="Q48" s="24"/>
    </row>
    <row r="49" spans="1:17" ht="15.6" x14ac:dyDescent="0.3">
      <c r="A49" s="24" t="s">
        <v>190</v>
      </c>
      <c r="B49" s="24" t="s">
        <v>17</v>
      </c>
      <c r="C49" s="24" t="s">
        <v>115</v>
      </c>
      <c r="D49" s="24" t="s">
        <v>84</v>
      </c>
      <c r="E49" s="24">
        <v>1970</v>
      </c>
      <c r="F49" s="24">
        <v>24.5</v>
      </c>
      <c r="G49" s="29">
        <v>7.1014492753623184</v>
      </c>
      <c r="H49" s="28">
        <v>6.2</v>
      </c>
      <c r="I49" s="28">
        <v>24.8</v>
      </c>
      <c r="J49" s="24">
        <v>145</v>
      </c>
      <c r="K49" s="29">
        <v>23.531034482758621</v>
      </c>
      <c r="L49" s="29">
        <v>55.432483758120938</v>
      </c>
      <c r="M49" s="30">
        <f t="shared" si="0"/>
        <v>0.55432483758120943</v>
      </c>
      <c r="N49" s="30">
        <f t="shared" si="1"/>
        <v>0.59733948920179536</v>
      </c>
      <c r="O49" s="31">
        <v>6</v>
      </c>
      <c r="P49" s="19">
        <v>46</v>
      </c>
      <c r="Q49" s="24"/>
    </row>
    <row r="50" spans="1:17" ht="15.6" x14ac:dyDescent="0.3">
      <c r="A50" s="24" t="s">
        <v>428</v>
      </c>
      <c r="B50" s="24" t="s">
        <v>50</v>
      </c>
      <c r="C50" s="24" t="s">
        <v>275</v>
      </c>
      <c r="D50" s="24" t="s">
        <v>235</v>
      </c>
      <c r="E50" s="24">
        <v>1309</v>
      </c>
      <c r="F50" s="24">
        <v>39</v>
      </c>
      <c r="G50" s="29">
        <v>11.304347826086957</v>
      </c>
      <c r="H50" s="28">
        <v>6.5</v>
      </c>
      <c r="I50" s="28">
        <v>26</v>
      </c>
      <c r="J50" s="24">
        <v>197.22</v>
      </c>
      <c r="K50" s="29">
        <v>17.300476625088734</v>
      </c>
      <c r="L50" s="29">
        <v>54.604824451175688</v>
      </c>
      <c r="M50" s="30">
        <f t="shared" si="0"/>
        <v>0.54604824451175693</v>
      </c>
      <c r="N50" s="30">
        <f t="shared" si="1"/>
        <v>0.58842064678078698</v>
      </c>
      <c r="O50" s="31">
        <v>5</v>
      </c>
      <c r="P50" s="19">
        <v>47</v>
      </c>
      <c r="Q50" s="24"/>
    </row>
    <row r="51" spans="1:17" ht="15.6" x14ac:dyDescent="0.3">
      <c r="A51" s="24" t="s">
        <v>429</v>
      </c>
      <c r="B51" s="24" t="s">
        <v>430</v>
      </c>
      <c r="C51" s="24" t="s">
        <v>431</v>
      </c>
      <c r="D51" s="24" t="s">
        <v>397</v>
      </c>
      <c r="E51" s="24">
        <v>1170</v>
      </c>
      <c r="F51" s="24">
        <v>38.5</v>
      </c>
      <c r="G51" s="29">
        <v>11.159420289855072</v>
      </c>
      <c r="H51" s="28">
        <v>5</v>
      </c>
      <c r="I51" s="28">
        <v>20</v>
      </c>
      <c r="J51" s="24">
        <v>165</v>
      </c>
      <c r="K51" s="29">
        <v>20.67878787878788</v>
      </c>
      <c r="L51" s="29">
        <v>51.83820816864295</v>
      </c>
      <c r="M51" s="30">
        <f t="shared" si="0"/>
        <v>0.51838208168642952</v>
      </c>
      <c r="N51" s="30">
        <f t="shared" si="1"/>
        <v>0.55860763742265296</v>
      </c>
      <c r="O51" s="31">
        <v>4</v>
      </c>
      <c r="P51" s="44">
        <v>48</v>
      </c>
      <c r="Q51" s="24"/>
    </row>
    <row r="52" spans="1:17" ht="15.6" x14ac:dyDescent="0.3">
      <c r="A52" s="24" t="s">
        <v>192</v>
      </c>
      <c r="B52" s="24" t="s">
        <v>135</v>
      </c>
      <c r="C52" s="24" t="s">
        <v>193</v>
      </c>
      <c r="D52" s="24" t="s">
        <v>397</v>
      </c>
      <c r="E52" s="24">
        <v>1550</v>
      </c>
      <c r="F52" s="24">
        <v>35.5</v>
      </c>
      <c r="G52" s="29">
        <v>10.289855072463768</v>
      </c>
      <c r="H52" s="28">
        <v>5</v>
      </c>
      <c r="I52" s="28">
        <v>20</v>
      </c>
      <c r="J52" s="24">
        <v>165</v>
      </c>
      <c r="K52" s="29">
        <v>20.67878787878788</v>
      </c>
      <c r="L52" s="29">
        <v>50.968642951251645</v>
      </c>
      <c r="M52" s="30">
        <f t="shared" si="0"/>
        <v>0.50968642951251641</v>
      </c>
      <c r="N52" s="30">
        <f t="shared" si="1"/>
        <v>0.54923721763322619</v>
      </c>
      <c r="O52" s="31">
        <v>5</v>
      </c>
      <c r="P52" s="44">
        <v>49</v>
      </c>
      <c r="Q52" s="24"/>
    </row>
    <row r="53" spans="1:17" ht="15.6" x14ac:dyDescent="0.3">
      <c r="A53" s="24" t="s">
        <v>432</v>
      </c>
      <c r="B53" s="24" t="s">
        <v>28</v>
      </c>
      <c r="C53" s="24" t="s">
        <v>16</v>
      </c>
      <c r="D53" s="24" t="s">
        <v>92</v>
      </c>
      <c r="E53" s="24">
        <v>1854</v>
      </c>
      <c r="F53" s="24">
        <v>37.5</v>
      </c>
      <c r="G53" s="29">
        <v>10.869565217391305</v>
      </c>
      <c r="H53" s="28">
        <v>6.6</v>
      </c>
      <c r="I53" s="28">
        <v>26.4</v>
      </c>
      <c r="J53" s="24">
        <v>255</v>
      </c>
      <c r="K53" s="29">
        <v>13.380392156862746</v>
      </c>
      <c r="L53" s="29">
        <v>50.649957374254051</v>
      </c>
      <c r="M53" s="30">
        <f t="shared" si="0"/>
        <v>0.50649957374254051</v>
      </c>
      <c r="N53" s="30">
        <f t="shared" si="1"/>
        <v>0.54580306735032758</v>
      </c>
      <c r="O53" s="31">
        <v>3</v>
      </c>
      <c r="P53" s="44">
        <v>50</v>
      </c>
      <c r="Q53" s="24"/>
    </row>
    <row r="54" spans="1:17" ht="15.6" x14ac:dyDescent="0.3">
      <c r="A54" s="24" t="s">
        <v>78</v>
      </c>
      <c r="B54" s="24" t="s">
        <v>43</v>
      </c>
      <c r="C54" s="24" t="s">
        <v>34</v>
      </c>
      <c r="D54" s="24" t="s">
        <v>92</v>
      </c>
      <c r="E54" s="24">
        <v>1880</v>
      </c>
      <c r="F54" s="24">
        <v>36.5</v>
      </c>
      <c r="G54" s="29">
        <v>10.579710144927537</v>
      </c>
      <c r="H54" s="28">
        <v>6.5</v>
      </c>
      <c r="I54" s="28">
        <v>26</v>
      </c>
      <c r="J54" s="24">
        <v>250</v>
      </c>
      <c r="K54" s="29">
        <v>13.648</v>
      </c>
      <c r="L54" s="29">
        <v>50.227710144927542</v>
      </c>
      <c r="M54" s="30">
        <f t="shared" si="0"/>
        <v>0.5022771014492754</v>
      </c>
      <c r="N54" s="30">
        <f t="shared" si="1"/>
        <v>0.54125293848755918</v>
      </c>
      <c r="O54" s="31">
        <v>4</v>
      </c>
      <c r="P54" s="44">
        <v>51</v>
      </c>
      <c r="Q54" s="24"/>
    </row>
    <row r="55" spans="1:17" ht="15.6" x14ac:dyDescent="0.3">
      <c r="A55" s="24" t="s">
        <v>191</v>
      </c>
      <c r="B55" s="24" t="s">
        <v>26</v>
      </c>
      <c r="C55" s="24" t="s">
        <v>65</v>
      </c>
      <c r="D55" s="24" t="s">
        <v>84</v>
      </c>
      <c r="E55" s="24">
        <v>1608</v>
      </c>
      <c r="F55" s="24">
        <v>19</v>
      </c>
      <c r="G55" s="29">
        <v>5.5072463768115938</v>
      </c>
      <c r="H55" s="28">
        <v>6</v>
      </c>
      <c r="I55" s="28">
        <v>24</v>
      </c>
      <c r="J55" s="24">
        <v>175</v>
      </c>
      <c r="K55" s="29">
        <v>19.497142857142858</v>
      </c>
      <c r="L55" s="29">
        <v>49.004389233954456</v>
      </c>
      <c r="M55" s="30">
        <f t="shared" si="0"/>
        <v>0.49004389233954454</v>
      </c>
      <c r="N55" s="30">
        <f t="shared" si="1"/>
        <v>0.52807045344360726</v>
      </c>
      <c r="O55" s="31">
        <v>7</v>
      </c>
      <c r="P55" s="44">
        <v>52</v>
      </c>
      <c r="Q55" s="24"/>
    </row>
    <row r="56" spans="1:17" ht="15.6" x14ac:dyDescent="0.3">
      <c r="A56" s="24" t="s">
        <v>433</v>
      </c>
      <c r="B56" s="24" t="s">
        <v>53</v>
      </c>
      <c r="C56" s="24" t="s">
        <v>18</v>
      </c>
      <c r="D56" s="24" t="s">
        <v>235</v>
      </c>
      <c r="E56" s="24">
        <v>1416</v>
      </c>
      <c r="F56" s="24">
        <v>18</v>
      </c>
      <c r="G56" s="29">
        <v>5.2173913043478262</v>
      </c>
      <c r="H56" s="28">
        <v>6.5</v>
      </c>
      <c r="I56" s="28">
        <v>26</v>
      </c>
      <c r="J56" s="24">
        <v>210.22</v>
      </c>
      <c r="K56" s="29">
        <v>16.230615545618875</v>
      </c>
      <c r="L56" s="29">
        <v>47.448006849966703</v>
      </c>
      <c r="M56" s="30">
        <f t="shared" si="0"/>
        <v>0.47448006849966701</v>
      </c>
      <c r="N56" s="30">
        <f t="shared" si="1"/>
        <v>0.51129890370914821</v>
      </c>
      <c r="O56" s="31">
        <v>6</v>
      </c>
      <c r="P56" s="44">
        <v>53</v>
      </c>
      <c r="Q56" s="24"/>
    </row>
    <row r="57" spans="1:17" ht="15.6" x14ac:dyDescent="0.3">
      <c r="A57" s="24" t="s">
        <v>434</v>
      </c>
      <c r="B57" s="24" t="s">
        <v>435</v>
      </c>
      <c r="C57" s="24" t="s">
        <v>436</v>
      </c>
      <c r="D57" s="24" t="s">
        <v>92</v>
      </c>
      <c r="E57" s="24">
        <v>1666</v>
      </c>
      <c r="F57" s="24">
        <v>10</v>
      </c>
      <c r="G57" s="29">
        <v>2.8985507246376812</v>
      </c>
      <c r="H57" s="28">
        <v>6.5</v>
      </c>
      <c r="I57" s="28">
        <v>26</v>
      </c>
      <c r="J57" s="24">
        <v>255</v>
      </c>
      <c r="K57" s="29">
        <v>13.380392156862746</v>
      </c>
      <c r="L57" s="29">
        <v>42.278942881500427</v>
      </c>
      <c r="M57" s="30">
        <f>L57/$B$1</f>
        <v>0.42278942881500425</v>
      </c>
      <c r="N57" s="30">
        <f t="shared" si="1"/>
        <v>0.45559715951078006</v>
      </c>
      <c r="O57" s="31">
        <v>5</v>
      </c>
      <c r="P57" s="44">
        <v>54</v>
      </c>
      <c r="Q57" s="24"/>
    </row>
    <row r="58" spans="1:17" ht="15.6" x14ac:dyDescent="0.3">
      <c r="A58" s="24" t="s">
        <v>437</v>
      </c>
      <c r="B58" s="24" t="s">
        <v>28</v>
      </c>
      <c r="C58" s="24" t="s">
        <v>34</v>
      </c>
      <c r="D58" s="24" t="s">
        <v>235</v>
      </c>
      <c r="E58" s="24">
        <v>1332</v>
      </c>
      <c r="F58" s="24">
        <v>26</v>
      </c>
      <c r="G58" s="29">
        <v>7.5362318840579707</v>
      </c>
      <c r="H58" s="28"/>
      <c r="I58" s="28">
        <v>0</v>
      </c>
      <c r="J58" s="24"/>
      <c r="K58" s="29"/>
      <c r="L58" s="29"/>
      <c r="M58" s="30"/>
      <c r="N58" s="30"/>
      <c r="O58" s="31"/>
      <c r="P58" s="19"/>
      <c r="Q58" s="24"/>
    </row>
    <row r="59" spans="1:17" ht="15.6" x14ac:dyDescent="0.3">
      <c r="A59" s="24" t="s">
        <v>198</v>
      </c>
      <c r="B59" s="24" t="s">
        <v>61</v>
      </c>
      <c r="C59" s="24" t="s">
        <v>42</v>
      </c>
      <c r="D59" s="24" t="s">
        <v>235</v>
      </c>
      <c r="E59" s="24">
        <v>1752</v>
      </c>
      <c r="F59" s="24">
        <v>18.5</v>
      </c>
      <c r="G59" s="29">
        <v>5.36231884057971</v>
      </c>
      <c r="H59" s="28"/>
      <c r="I59" s="28">
        <v>0</v>
      </c>
      <c r="J59" s="24"/>
      <c r="K59" s="29"/>
      <c r="L59" s="29"/>
      <c r="M59" s="30"/>
      <c r="N59" s="30"/>
      <c r="O59" s="31"/>
      <c r="P59" s="19"/>
      <c r="Q59" s="24"/>
    </row>
    <row r="60" spans="1:17" ht="15.6" x14ac:dyDescent="0.3">
      <c r="A60" s="24" t="s">
        <v>438</v>
      </c>
      <c r="B60" s="24" t="s">
        <v>183</v>
      </c>
      <c r="C60" s="24" t="s">
        <v>323</v>
      </c>
      <c r="D60" s="24" t="s">
        <v>79</v>
      </c>
      <c r="E60" s="24">
        <v>1683</v>
      </c>
      <c r="F60" s="24">
        <v>0</v>
      </c>
      <c r="G60" s="29">
        <v>0</v>
      </c>
      <c r="H60" s="28">
        <v>7</v>
      </c>
      <c r="I60" s="28">
        <v>28</v>
      </c>
      <c r="J60" s="24">
        <v>135.80000000000001</v>
      </c>
      <c r="K60" s="29">
        <v>25.125184094256259</v>
      </c>
      <c r="L60" s="29"/>
      <c r="M60" s="30"/>
      <c r="N60" s="30"/>
      <c r="O60" s="31"/>
      <c r="P60" s="19"/>
      <c r="Q60" s="24"/>
    </row>
  </sheetData>
  <autoFilter ref="A3:P60" xr:uid="{00000000-0009-0000-0000-000002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0" zoomScaleNormal="80" workbookViewId="0">
      <selection activeCell="O5" sqref="O5:Q42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  <c r="Q1" s="4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  <c r="Q2" s="4"/>
    </row>
    <row r="3" spans="1:17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  <c r="Q3" s="62" t="s">
        <v>234</v>
      </c>
    </row>
    <row r="4" spans="1:17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  <c r="Q4" s="62"/>
    </row>
    <row r="5" spans="1:17" ht="15.6" x14ac:dyDescent="0.3">
      <c r="A5" s="39" t="s">
        <v>440</v>
      </c>
      <c r="B5" s="39" t="s">
        <v>40</v>
      </c>
      <c r="C5" s="39" t="s">
        <v>16</v>
      </c>
      <c r="D5" s="39" t="s">
        <v>315</v>
      </c>
      <c r="E5" s="39">
        <v>1523</v>
      </c>
      <c r="F5" s="39">
        <v>61</v>
      </c>
      <c r="G5" s="40">
        <v>17.681159420289855</v>
      </c>
      <c r="H5" s="41">
        <v>9.6</v>
      </c>
      <c r="I5" s="40">
        <v>39.183673469387749</v>
      </c>
      <c r="J5" s="39">
        <v>90</v>
      </c>
      <c r="K5" s="40">
        <v>39.111111111111114</v>
      </c>
      <c r="L5" s="40">
        <v>95.975944000788715</v>
      </c>
      <c r="M5" s="37">
        <f t="shared" ref="M5:M37" si="0">L5/$B$1</f>
        <v>0.95975944000788715</v>
      </c>
      <c r="N5" s="37"/>
      <c r="O5" s="38">
        <v>1</v>
      </c>
      <c r="P5" s="42">
        <v>1</v>
      </c>
      <c r="Q5" s="39" t="s">
        <v>535</v>
      </c>
    </row>
    <row r="6" spans="1:17" ht="15.6" x14ac:dyDescent="0.3">
      <c r="A6" s="39" t="s">
        <v>208</v>
      </c>
      <c r="B6" s="39" t="s">
        <v>101</v>
      </c>
      <c r="C6" s="39" t="s">
        <v>41</v>
      </c>
      <c r="D6" s="39" t="s">
        <v>81</v>
      </c>
      <c r="E6" s="39">
        <v>1934</v>
      </c>
      <c r="F6" s="39">
        <v>49.5</v>
      </c>
      <c r="G6" s="40">
        <v>14.347826086956522</v>
      </c>
      <c r="H6" s="41">
        <v>9.8000000000000007</v>
      </c>
      <c r="I6" s="40">
        <v>40</v>
      </c>
      <c r="J6" s="39">
        <v>94.34</v>
      </c>
      <c r="K6" s="40">
        <v>37.311850752596989</v>
      </c>
      <c r="L6" s="40">
        <v>91.659676839553512</v>
      </c>
      <c r="M6" s="37">
        <f t="shared" si="0"/>
        <v>0.91659676839553517</v>
      </c>
      <c r="N6" s="37">
        <f t="shared" ref="N6:N37" si="1">L6/$L$5</f>
        <v>0.95502761440721295</v>
      </c>
      <c r="O6" s="38">
        <v>1</v>
      </c>
      <c r="P6" s="42">
        <v>2</v>
      </c>
      <c r="Q6" s="39" t="s">
        <v>535</v>
      </c>
    </row>
    <row r="7" spans="1:17" ht="15.6" x14ac:dyDescent="0.3">
      <c r="A7" s="39" t="s">
        <v>441</v>
      </c>
      <c r="B7" s="39" t="s">
        <v>442</v>
      </c>
      <c r="C7" s="39" t="s">
        <v>34</v>
      </c>
      <c r="D7" s="39" t="s">
        <v>83</v>
      </c>
      <c r="E7" s="39">
        <v>1862</v>
      </c>
      <c r="F7" s="39">
        <v>57</v>
      </c>
      <c r="G7" s="40">
        <v>16.521739130434781</v>
      </c>
      <c r="H7" s="41">
        <v>9.3000000000000007</v>
      </c>
      <c r="I7" s="40">
        <v>37.959183673469383</v>
      </c>
      <c r="J7" s="39">
        <v>97</v>
      </c>
      <c r="K7" s="40">
        <v>36.288659793814432</v>
      </c>
      <c r="L7" s="40">
        <v>90.769582597718596</v>
      </c>
      <c r="M7" s="37">
        <f t="shared" si="0"/>
        <v>0.90769582597718601</v>
      </c>
      <c r="N7" s="37">
        <f t="shared" si="1"/>
        <v>0.94575347544352018</v>
      </c>
      <c r="O7" s="38">
        <v>1</v>
      </c>
      <c r="P7" s="42">
        <v>3</v>
      </c>
      <c r="Q7" s="39" t="s">
        <v>535</v>
      </c>
    </row>
    <row r="8" spans="1:17" ht="15.6" x14ac:dyDescent="0.3">
      <c r="A8" s="39" t="s">
        <v>443</v>
      </c>
      <c r="B8" s="39" t="s">
        <v>49</v>
      </c>
      <c r="C8" s="39" t="s">
        <v>264</v>
      </c>
      <c r="D8" s="39" t="s">
        <v>116</v>
      </c>
      <c r="E8" s="39">
        <v>1876</v>
      </c>
      <c r="F8" s="39">
        <v>60</v>
      </c>
      <c r="G8" s="40">
        <v>17.391304347826086</v>
      </c>
      <c r="H8" s="41">
        <v>9.4</v>
      </c>
      <c r="I8" s="40">
        <v>38.367346938775505</v>
      </c>
      <c r="J8" s="39">
        <v>102</v>
      </c>
      <c r="K8" s="40">
        <v>34.509803921568626</v>
      </c>
      <c r="L8" s="40">
        <v>90.268455208170224</v>
      </c>
      <c r="M8" s="37">
        <f t="shared" si="0"/>
        <v>0.90268455208170228</v>
      </c>
      <c r="N8" s="37">
        <f t="shared" si="1"/>
        <v>0.94053209007695104</v>
      </c>
      <c r="O8" s="38">
        <v>1</v>
      </c>
      <c r="P8" s="42">
        <v>4</v>
      </c>
      <c r="Q8" s="39" t="s">
        <v>535</v>
      </c>
    </row>
    <row r="9" spans="1:17" ht="15.6" x14ac:dyDescent="0.3">
      <c r="A9" s="39" t="s">
        <v>444</v>
      </c>
      <c r="B9" s="39" t="s">
        <v>114</v>
      </c>
      <c r="C9" s="39" t="s">
        <v>59</v>
      </c>
      <c r="D9" s="39" t="s">
        <v>91</v>
      </c>
      <c r="E9" s="39">
        <v>1466</v>
      </c>
      <c r="F9" s="39">
        <v>46.5</v>
      </c>
      <c r="G9" s="40">
        <v>13.478260869565217</v>
      </c>
      <c r="H9" s="41">
        <v>9.6</v>
      </c>
      <c r="I9" s="40">
        <v>39.183673469387749</v>
      </c>
      <c r="J9" s="39">
        <v>97.22</v>
      </c>
      <c r="K9" s="40">
        <v>36.206541863814032</v>
      </c>
      <c r="L9" s="40">
        <v>88.868476202766999</v>
      </c>
      <c r="M9" s="37">
        <f t="shared" si="0"/>
        <v>0.88868476202766999</v>
      </c>
      <c r="N9" s="37">
        <f t="shared" si="1"/>
        <v>0.9259453202360447</v>
      </c>
      <c r="O9" s="38">
        <v>1</v>
      </c>
      <c r="P9" s="42">
        <v>5</v>
      </c>
      <c r="Q9" s="39" t="s">
        <v>535</v>
      </c>
    </row>
    <row r="10" spans="1:17" ht="15.6" x14ac:dyDescent="0.3">
      <c r="A10" s="39" t="s">
        <v>206</v>
      </c>
      <c r="B10" s="39" t="s">
        <v>207</v>
      </c>
      <c r="C10" s="39" t="s">
        <v>100</v>
      </c>
      <c r="D10" s="39" t="s">
        <v>80</v>
      </c>
      <c r="E10" s="39">
        <v>1771</v>
      </c>
      <c r="F10" s="39">
        <v>46.5</v>
      </c>
      <c r="G10" s="40">
        <v>13.478260869565217</v>
      </c>
      <c r="H10" s="41">
        <v>9.5</v>
      </c>
      <c r="I10" s="40">
        <v>38.775510204081627</v>
      </c>
      <c r="J10" s="39">
        <v>97</v>
      </c>
      <c r="K10" s="40">
        <v>36.288659793814432</v>
      </c>
      <c r="L10" s="40">
        <v>88.542430867461277</v>
      </c>
      <c r="M10" s="37">
        <f t="shared" si="0"/>
        <v>0.88542430867461275</v>
      </c>
      <c r="N10" s="37">
        <f t="shared" si="1"/>
        <v>0.92254816338908474</v>
      </c>
      <c r="O10" s="38">
        <v>1</v>
      </c>
      <c r="P10" s="42">
        <v>6</v>
      </c>
      <c r="Q10" s="39" t="s">
        <v>535</v>
      </c>
    </row>
    <row r="11" spans="1:17" ht="15.6" x14ac:dyDescent="0.3">
      <c r="A11" s="39" t="s">
        <v>122</v>
      </c>
      <c r="B11" s="39" t="s">
        <v>123</v>
      </c>
      <c r="C11" s="39" t="s">
        <v>124</v>
      </c>
      <c r="D11" s="39" t="s">
        <v>80</v>
      </c>
      <c r="E11" s="39">
        <v>1189</v>
      </c>
      <c r="F11" s="39">
        <v>46.5</v>
      </c>
      <c r="G11" s="40">
        <v>13.478260869565217</v>
      </c>
      <c r="H11" s="41">
        <v>9.4</v>
      </c>
      <c r="I11" s="40">
        <v>38.367346938775505</v>
      </c>
      <c r="J11" s="39">
        <v>96</v>
      </c>
      <c r="K11" s="40">
        <v>36.666666666666664</v>
      </c>
      <c r="L11" s="40">
        <v>88.512274475007388</v>
      </c>
      <c r="M11" s="37">
        <f t="shared" si="0"/>
        <v>0.88512274475007391</v>
      </c>
      <c r="N11" s="37">
        <f t="shared" si="1"/>
        <v>0.92223395556578225</v>
      </c>
      <c r="O11" s="38">
        <v>2</v>
      </c>
      <c r="P11" s="42">
        <v>7</v>
      </c>
      <c r="Q11" s="39" t="s">
        <v>535</v>
      </c>
    </row>
    <row r="12" spans="1:17" ht="15.6" x14ac:dyDescent="0.3">
      <c r="A12" s="39" t="s">
        <v>209</v>
      </c>
      <c r="B12" s="39" t="s">
        <v>26</v>
      </c>
      <c r="C12" s="39" t="s">
        <v>65</v>
      </c>
      <c r="D12" s="39" t="s">
        <v>397</v>
      </c>
      <c r="E12" s="39">
        <v>1701</v>
      </c>
      <c r="F12" s="39">
        <v>37</v>
      </c>
      <c r="G12" s="40">
        <v>10.72463768115942</v>
      </c>
      <c r="H12" s="41">
        <v>9.4</v>
      </c>
      <c r="I12" s="40">
        <v>38.367346938775505</v>
      </c>
      <c r="J12" s="39">
        <v>90</v>
      </c>
      <c r="K12" s="40">
        <v>39.111111111111114</v>
      </c>
      <c r="L12" s="40">
        <v>88.203095731046034</v>
      </c>
      <c r="M12" s="37">
        <f t="shared" si="0"/>
        <v>0.88203095731046033</v>
      </c>
      <c r="N12" s="37">
        <f t="shared" si="1"/>
        <v>0.91901253641559588</v>
      </c>
      <c r="O12" s="38">
        <v>1</v>
      </c>
      <c r="P12" s="42">
        <v>8</v>
      </c>
      <c r="Q12" s="39" t="s">
        <v>535</v>
      </c>
    </row>
    <row r="13" spans="1:17" ht="15.6" x14ac:dyDescent="0.3">
      <c r="A13" s="39" t="s">
        <v>85</v>
      </c>
      <c r="B13" s="39" t="s">
        <v>179</v>
      </c>
      <c r="C13" s="39" t="s">
        <v>25</v>
      </c>
      <c r="D13" s="39" t="s">
        <v>84</v>
      </c>
      <c r="E13" s="39">
        <v>1546</v>
      </c>
      <c r="F13" s="39">
        <v>36</v>
      </c>
      <c r="G13" s="40">
        <v>10.434782608695652</v>
      </c>
      <c r="H13" s="41">
        <v>9.4</v>
      </c>
      <c r="I13" s="40">
        <v>38.367346938775505</v>
      </c>
      <c r="J13" s="39">
        <v>91</v>
      </c>
      <c r="K13" s="40">
        <v>38.681318681318679</v>
      </c>
      <c r="L13" s="40">
        <v>87.483448228789825</v>
      </c>
      <c r="M13" s="37">
        <f t="shared" si="0"/>
        <v>0.87483448228789829</v>
      </c>
      <c r="N13" s="37">
        <f t="shared" si="1"/>
        <v>0.91151432934143273</v>
      </c>
      <c r="O13" s="38">
        <v>1</v>
      </c>
      <c r="P13" s="42">
        <v>9</v>
      </c>
      <c r="Q13" s="39" t="s">
        <v>535</v>
      </c>
    </row>
    <row r="14" spans="1:17" ht="20.25" customHeight="1" x14ac:dyDescent="0.3">
      <c r="A14" s="39" t="s">
        <v>445</v>
      </c>
      <c r="B14" s="39" t="s">
        <v>28</v>
      </c>
      <c r="C14" s="39" t="s">
        <v>59</v>
      </c>
      <c r="D14" s="39" t="s">
        <v>116</v>
      </c>
      <c r="E14" s="39">
        <v>1375</v>
      </c>
      <c r="F14" s="39">
        <v>46</v>
      </c>
      <c r="G14" s="40">
        <v>13.333333333333334</v>
      </c>
      <c r="H14" s="41">
        <v>9.3000000000000007</v>
      </c>
      <c r="I14" s="40">
        <v>37.959183673469383</v>
      </c>
      <c r="J14" s="39">
        <v>98</v>
      </c>
      <c r="K14" s="40">
        <v>35.918367346938773</v>
      </c>
      <c r="L14" s="40">
        <v>87.210884353741491</v>
      </c>
      <c r="M14" s="37">
        <f t="shared" si="0"/>
        <v>0.87210884353741491</v>
      </c>
      <c r="N14" s="37">
        <f t="shared" si="1"/>
        <v>0.90867441067341637</v>
      </c>
      <c r="O14" s="38">
        <v>2</v>
      </c>
      <c r="P14" s="42">
        <v>10</v>
      </c>
      <c r="Q14" s="39" t="s">
        <v>535</v>
      </c>
    </row>
    <row r="15" spans="1:17" ht="15.6" x14ac:dyDescent="0.3">
      <c r="A15" s="39" t="s">
        <v>446</v>
      </c>
      <c r="B15" s="39" t="s">
        <v>447</v>
      </c>
      <c r="C15" s="39" t="s">
        <v>448</v>
      </c>
      <c r="D15" s="39" t="s">
        <v>92</v>
      </c>
      <c r="E15" s="39">
        <v>1372</v>
      </c>
      <c r="F15" s="39">
        <v>44</v>
      </c>
      <c r="G15" s="40">
        <v>12.753623188405797</v>
      </c>
      <c r="H15" s="41">
        <v>9.1</v>
      </c>
      <c r="I15" s="40">
        <v>37.142857142857139</v>
      </c>
      <c r="J15" s="39">
        <v>97</v>
      </c>
      <c r="K15" s="40">
        <v>36.288659793814432</v>
      </c>
      <c r="L15" s="40">
        <v>86.185140125077368</v>
      </c>
      <c r="M15" s="37">
        <f t="shared" si="0"/>
        <v>0.86185140125077364</v>
      </c>
      <c r="N15" s="37">
        <f t="shared" si="1"/>
        <v>0.89798689684541277</v>
      </c>
      <c r="O15" s="38">
        <v>1</v>
      </c>
      <c r="P15" s="42">
        <v>11</v>
      </c>
      <c r="Q15" s="39" t="s">
        <v>535</v>
      </c>
    </row>
    <row r="16" spans="1:17" ht="15.6" x14ac:dyDescent="0.3">
      <c r="A16" s="39" t="s">
        <v>449</v>
      </c>
      <c r="B16" s="39" t="s">
        <v>15</v>
      </c>
      <c r="C16" s="39" t="s">
        <v>21</v>
      </c>
      <c r="D16" s="39" t="s">
        <v>87</v>
      </c>
      <c r="E16" s="39">
        <v>1267</v>
      </c>
      <c r="F16" s="39">
        <v>32.5</v>
      </c>
      <c r="G16" s="40">
        <v>9.420289855072463</v>
      </c>
      <c r="H16" s="41">
        <v>9</v>
      </c>
      <c r="I16" s="40">
        <v>36.734693877551017</v>
      </c>
      <c r="J16" s="39">
        <v>88</v>
      </c>
      <c r="K16" s="40">
        <v>40</v>
      </c>
      <c r="L16" s="40">
        <v>86.154983732623478</v>
      </c>
      <c r="M16" s="37">
        <f t="shared" si="0"/>
        <v>0.8615498373262348</v>
      </c>
      <c r="N16" s="37">
        <f t="shared" si="1"/>
        <v>0.89767268902211028</v>
      </c>
      <c r="O16" s="38">
        <v>1</v>
      </c>
      <c r="P16" s="42">
        <v>12</v>
      </c>
      <c r="Q16" s="39" t="s">
        <v>535</v>
      </c>
    </row>
    <row r="17" spans="1:17" ht="15.6" x14ac:dyDescent="0.3">
      <c r="A17" s="39" t="s">
        <v>450</v>
      </c>
      <c r="B17" s="39" t="s">
        <v>45</v>
      </c>
      <c r="C17" s="39" t="s">
        <v>125</v>
      </c>
      <c r="D17" s="39" t="s">
        <v>235</v>
      </c>
      <c r="E17" s="39">
        <v>1678</v>
      </c>
      <c r="F17" s="39">
        <v>21.5</v>
      </c>
      <c r="G17" s="40">
        <v>6.2318840579710146</v>
      </c>
      <c r="H17" s="41">
        <v>9.5</v>
      </c>
      <c r="I17" s="40">
        <v>38.775510204081627</v>
      </c>
      <c r="J17" s="39">
        <v>95.37</v>
      </c>
      <c r="K17" s="40">
        <v>36.908881199538641</v>
      </c>
      <c r="L17" s="40">
        <v>81.916275461591283</v>
      </c>
      <c r="M17" s="37">
        <f t="shared" si="0"/>
        <v>0.81916275461591281</v>
      </c>
      <c r="N17" s="37">
        <f t="shared" si="1"/>
        <v>0.85350841103389519</v>
      </c>
      <c r="O17" s="38">
        <v>1</v>
      </c>
      <c r="P17" s="42">
        <v>13</v>
      </c>
      <c r="Q17" s="39" t="s">
        <v>535</v>
      </c>
    </row>
    <row r="18" spans="1:17" ht="15.6" x14ac:dyDescent="0.3">
      <c r="A18" s="39" t="s">
        <v>173</v>
      </c>
      <c r="B18" s="39" t="s">
        <v>451</v>
      </c>
      <c r="C18" s="39" t="s">
        <v>452</v>
      </c>
      <c r="D18" s="39" t="s">
        <v>88</v>
      </c>
      <c r="E18" s="39">
        <v>1835</v>
      </c>
      <c r="F18" s="39">
        <v>17</v>
      </c>
      <c r="G18" s="40">
        <v>4.9275362318840576</v>
      </c>
      <c r="H18" s="41">
        <v>8.5</v>
      </c>
      <c r="I18" s="40">
        <v>34.693877551020407</v>
      </c>
      <c r="J18" s="39">
        <v>93.52</v>
      </c>
      <c r="K18" s="40">
        <v>37.639007698887937</v>
      </c>
      <c r="L18" s="40">
        <v>77.260421481792406</v>
      </c>
      <c r="M18" s="37">
        <f t="shared" si="0"/>
        <v>0.77260421481792407</v>
      </c>
      <c r="N18" s="37">
        <f t="shared" si="1"/>
        <v>0.80499777612145695</v>
      </c>
      <c r="O18" s="38">
        <v>1</v>
      </c>
      <c r="P18" s="42">
        <v>14</v>
      </c>
      <c r="Q18" s="39" t="s">
        <v>535</v>
      </c>
    </row>
    <row r="19" spans="1:17" ht="15.6" x14ac:dyDescent="0.3">
      <c r="A19" s="39" t="s">
        <v>446</v>
      </c>
      <c r="B19" s="39" t="s">
        <v>453</v>
      </c>
      <c r="C19" s="39" t="s">
        <v>448</v>
      </c>
      <c r="D19" s="39" t="s">
        <v>92</v>
      </c>
      <c r="E19" s="39">
        <v>1371</v>
      </c>
      <c r="F19" s="39">
        <v>51.5</v>
      </c>
      <c r="G19" s="40">
        <v>14.927536231884059</v>
      </c>
      <c r="H19" s="41">
        <v>7</v>
      </c>
      <c r="I19" s="40">
        <v>28.571428571428569</v>
      </c>
      <c r="J19" s="39">
        <v>127</v>
      </c>
      <c r="K19" s="40">
        <v>27.716535433070867</v>
      </c>
      <c r="L19" s="40">
        <v>71.215500236383491</v>
      </c>
      <c r="M19" s="37">
        <f t="shared" si="0"/>
        <v>0.71215500236383489</v>
      </c>
      <c r="N19" s="37">
        <f t="shared" si="1"/>
        <v>0.74201406381372248</v>
      </c>
      <c r="O19" s="38">
        <v>2</v>
      </c>
      <c r="P19" s="42">
        <v>15</v>
      </c>
      <c r="Q19" s="39"/>
    </row>
    <row r="20" spans="1:17" ht="15.6" x14ac:dyDescent="0.3">
      <c r="A20" s="39" t="s">
        <v>472</v>
      </c>
      <c r="B20" s="39" t="s">
        <v>29</v>
      </c>
      <c r="C20" s="39" t="s">
        <v>18</v>
      </c>
      <c r="D20" s="39" t="s">
        <v>81</v>
      </c>
      <c r="E20" s="39">
        <v>1152</v>
      </c>
      <c r="F20" s="49" t="s">
        <v>534</v>
      </c>
      <c r="G20" s="50">
        <v>14.927536231884059</v>
      </c>
      <c r="H20" s="51">
        <v>6.9</v>
      </c>
      <c r="I20" s="50">
        <v>28.163265306122447</v>
      </c>
      <c r="J20" s="52">
        <v>134.32</v>
      </c>
      <c r="K20" s="50">
        <v>26.206075044669447</v>
      </c>
      <c r="L20" s="50">
        <v>69.296876582675949</v>
      </c>
      <c r="M20" s="37">
        <f t="shared" si="0"/>
        <v>0.69296876582675948</v>
      </c>
      <c r="N20" s="37">
        <f t="shared" si="1"/>
        <v>0.72202339142511041</v>
      </c>
      <c r="O20" s="38">
        <v>2</v>
      </c>
      <c r="P20" s="42">
        <v>16</v>
      </c>
      <c r="Q20" s="39"/>
    </row>
    <row r="21" spans="1:17" ht="15.6" x14ac:dyDescent="0.3">
      <c r="A21" s="39" t="s">
        <v>454</v>
      </c>
      <c r="B21" s="39" t="s">
        <v>455</v>
      </c>
      <c r="C21" s="39" t="s">
        <v>66</v>
      </c>
      <c r="D21" s="39" t="s">
        <v>81</v>
      </c>
      <c r="E21" s="39">
        <v>2026</v>
      </c>
      <c r="F21" s="39">
        <v>43</v>
      </c>
      <c r="G21" s="40">
        <v>12.463768115942029</v>
      </c>
      <c r="H21" s="41">
        <v>6.3</v>
      </c>
      <c r="I21" s="40">
        <v>25.714285714285712</v>
      </c>
      <c r="J21" s="39">
        <v>137.16</v>
      </c>
      <c r="K21" s="40">
        <v>25.663458734324877</v>
      </c>
      <c r="L21" s="40">
        <v>63.841512564552616</v>
      </c>
      <c r="M21" s="37">
        <f t="shared" si="0"/>
        <v>0.63841512564552616</v>
      </c>
      <c r="N21" s="37">
        <f t="shared" si="1"/>
        <v>0.66518243950825817</v>
      </c>
      <c r="O21" s="38">
        <v>3</v>
      </c>
      <c r="P21" s="42">
        <v>17</v>
      </c>
      <c r="Q21" s="39"/>
    </row>
    <row r="22" spans="1:17" ht="15.6" x14ac:dyDescent="0.3">
      <c r="A22" s="39" t="s">
        <v>456</v>
      </c>
      <c r="B22" s="39" t="s">
        <v>53</v>
      </c>
      <c r="C22" s="39" t="s">
        <v>18</v>
      </c>
      <c r="D22" s="39" t="s">
        <v>83</v>
      </c>
      <c r="E22" s="39">
        <v>1824</v>
      </c>
      <c r="F22" s="39">
        <v>40.5</v>
      </c>
      <c r="G22" s="40">
        <v>11.739130434782609</v>
      </c>
      <c r="H22" s="41">
        <v>6.7</v>
      </c>
      <c r="I22" s="40">
        <v>27.346938775510203</v>
      </c>
      <c r="J22" s="39">
        <v>146</v>
      </c>
      <c r="K22" s="40">
        <v>24.109589041095891</v>
      </c>
      <c r="L22" s="40">
        <v>63.195658251388707</v>
      </c>
      <c r="M22" s="37">
        <f t="shared" si="0"/>
        <v>0.63195658251388709</v>
      </c>
      <c r="N22" s="37">
        <f t="shared" si="1"/>
        <v>0.65845310415357183</v>
      </c>
      <c r="O22" s="38">
        <v>2</v>
      </c>
      <c r="P22" s="42">
        <v>18</v>
      </c>
      <c r="Q22" s="39"/>
    </row>
    <row r="23" spans="1:17" ht="15.6" x14ac:dyDescent="0.3">
      <c r="A23" s="39" t="s">
        <v>457</v>
      </c>
      <c r="B23" s="39" t="s">
        <v>51</v>
      </c>
      <c r="C23" s="39" t="s">
        <v>16</v>
      </c>
      <c r="D23" s="39" t="s">
        <v>91</v>
      </c>
      <c r="E23" s="39">
        <v>1721</v>
      </c>
      <c r="F23" s="39">
        <v>39</v>
      </c>
      <c r="G23" s="40">
        <v>11.304347826086957</v>
      </c>
      <c r="H23" s="41">
        <v>6.3</v>
      </c>
      <c r="I23" s="40">
        <v>25.714285714285712</v>
      </c>
      <c r="J23" s="39">
        <v>135.25</v>
      </c>
      <c r="K23" s="40">
        <v>26.025878003696857</v>
      </c>
      <c r="L23" s="40">
        <v>63.044511544069522</v>
      </c>
      <c r="M23" s="37">
        <f t="shared" si="0"/>
        <v>0.63044511544069526</v>
      </c>
      <c r="N23" s="37">
        <f t="shared" si="1"/>
        <v>0.65687826465714605</v>
      </c>
      <c r="O23" s="38">
        <v>2</v>
      </c>
      <c r="P23" s="42">
        <v>19</v>
      </c>
      <c r="Q23" s="39"/>
    </row>
    <row r="24" spans="1:17" ht="15.6" x14ac:dyDescent="0.3">
      <c r="A24" s="39" t="s">
        <v>458</v>
      </c>
      <c r="B24" s="39" t="s">
        <v>459</v>
      </c>
      <c r="C24" s="39" t="s">
        <v>39</v>
      </c>
      <c r="D24" s="39" t="s">
        <v>397</v>
      </c>
      <c r="E24" s="39">
        <v>1983</v>
      </c>
      <c r="F24" s="39">
        <v>37.5</v>
      </c>
      <c r="G24" s="40">
        <v>10.869565217391305</v>
      </c>
      <c r="H24" s="41">
        <v>7</v>
      </c>
      <c r="I24" s="40">
        <v>28.571428571428569</v>
      </c>
      <c r="J24" s="39">
        <v>150</v>
      </c>
      <c r="K24" s="40">
        <v>23.466666666666665</v>
      </c>
      <c r="L24" s="40">
        <v>62.907660455486536</v>
      </c>
      <c r="M24" s="37">
        <f t="shared" si="0"/>
        <v>0.62907660455486536</v>
      </c>
      <c r="N24" s="37">
        <f t="shared" si="1"/>
        <v>0.65545237518028032</v>
      </c>
      <c r="O24" s="38">
        <v>2</v>
      </c>
      <c r="P24" s="42">
        <v>20</v>
      </c>
      <c r="Q24" s="39"/>
    </row>
    <row r="25" spans="1:17" ht="15.6" x14ac:dyDescent="0.3">
      <c r="A25" s="39" t="s">
        <v>460</v>
      </c>
      <c r="B25" s="39" t="s">
        <v>53</v>
      </c>
      <c r="C25" s="39" t="s">
        <v>461</v>
      </c>
      <c r="D25" s="39" t="s">
        <v>88</v>
      </c>
      <c r="E25" s="39">
        <v>1499</v>
      </c>
      <c r="F25" s="39">
        <v>45.5</v>
      </c>
      <c r="G25" s="40">
        <v>13.188405797101449</v>
      </c>
      <c r="H25" s="41">
        <v>6.5</v>
      </c>
      <c r="I25" s="40">
        <v>26.530612244897956</v>
      </c>
      <c r="J25" s="39">
        <v>154.35</v>
      </c>
      <c r="K25" s="40">
        <v>22.80531260123097</v>
      </c>
      <c r="L25" s="40">
        <v>62.524330643230371</v>
      </c>
      <c r="M25" s="37">
        <f t="shared" si="0"/>
        <v>0.62524330643230375</v>
      </c>
      <c r="N25" s="37">
        <f t="shared" si="1"/>
        <v>0.65145835546787179</v>
      </c>
      <c r="O25" s="38">
        <v>2</v>
      </c>
      <c r="P25" s="42">
        <v>21</v>
      </c>
      <c r="Q25" s="39"/>
    </row>
    <row r="26" spans="1:17" ht="15.6" x14ac:dyDescent="0.3">
      <c r="A26" s="39" t="s">
        <v>213</v>
      </c>
      <c r="B26" s="39" t="s">
        <v>32</v>
      </c>
      <c r="C26" s="39" t="s">
        <v>65</v>
      </c>
      <c r="D26" s="39" t="s">
        <v>397</v>
      </c>
      <c r="E26" s="39">
        <v>1282</v>
      </c>
      <c r="F26" s="39">
        <v>32</v>
      </c>
      <c r="G26" s="40">
        <v>9.27536231884058</v>
      </c>
      <c r="H26" s="41">
        <v>6.3</v>
      </c>
      <c r="I26" s="40">
        <v>25.714285714285712</v>
      </c>
      <c r="J26" s="39">
        <v>130</v>
      </c>
      <c r="K26" s="40">
        <v>27.076923076923077</v>
      </c>
      <c r="L26" s="40">
        <v>62.066571110049367</v>
      </c>
      <c r="M26" s="37">
        <f t="shared" si="0"/>
        <v>0.62066571110049362</v>
      </c>
      <c r="N26" s="37">
        <f t="shared" si="1"/>
        <v>0.64668883183414494</v>
      </c>
      <c r="O26" s="38">
        <v>3</v>
      </c>
      <c r="P26" s="42">
        <v>22</v>
      </c>
      <c r="Q26" s="39"/>
    </row>
    <row r="27" spans="1:17" ht="15.6" x14ac:dyDescent="0.3">
      <c r="A27" s="39" t="s">
        <v>462</v>
      </c>
      <c r="B27" s="39" t="s">
        <v>20</v>
      </c>
      <c r="C27" s="39" t="s">
        <v>18</v>
      </c>
      <c r="D27" s="39" t="s">
        <v>83</v>
      </c>
      <c r="E27" s="39">
        <v>1240</v>
      </c>
      <c r="F27" s="39">
        <v>42.5</v>
      </c>
      <c r="G27" s="40">
        <v>12.318840579710145</v>
      </c>
      <c r="H27" s="41">
        <v>6.4</v>
      </c>
      <c r="I27" s="40">
        <v>26.122448979591834</v>
      </c>
      <c r="J27" s="39">
        <v>150</v>
      </c>
      <c r="K27" s="40">
        <v>23.466666666666665</v>
      </c>
      <c r="L27" s="40">
        <v>61.907956225968647</v>
      </c>
      <c r="M27" s="37">
        <f t="shared" si="0"/>
        <v>0.61907956225968652</v>
      </c>
      <c r="N27" s="37">
        <f t="shared" si="1"/>
        <v>0.64503617933114465</v>
      </c>
      <c r="O27" s="38">
        <v>3</v>
      </c>
      <c r="P27" s="42">
        <v>23</v>
      </c>
      <c r="Q27" s="39"/>
    </row>
    <row r="28" spans="1:17" ht="15.6" x14ac:dyDescent="0.3">
      <c r="A28" s="39" t="s">
        <v>460</v>
      </c>
      <c r="B28" s="39" t="s">
        <v>46</v>
      </c>
      <c r="C28" s="39" t="s">
        <v>461</v>
      </c>
      <c r="D28" s="39" t="s">
        <v>88</v>
      </c>
      <c r="E28" s="39">
        <v>1498</v>
      </c>
      <c r="F28" s="39">
        <v>31</v>
      </c>
      <c r="G28" s="40">
        <v>8.9855072463768124</v>
      </c>
      <c r="H28" s="41">
        <v>6.5</v>
      </c>
      <c r="I28" s="40">
        <v>26.530612244897956</v>
      </c>
      <c r="J28" s="39">
        <v>149.22</v>
      </c>
      <c r="K28" s="40">
        <v>23.589331188848679</v>
      </c>
      <c r="L28" s="40">
        <v>59.10545068012344</v>
      </c>
      <c r="M28" s="37">
        <f t="shared" si="0"/>
        <v>0.59105450680123439</v>
      </c>
      <c r="N28" s="37">
        <f t="shared" si="1"/>
        <v>0.6158360961746594</v>
      </c>
      <c r="O28" s="38">
        <v>3</v>
      </c>
      <c r="P28" s="42">
        <v>24</v>
      </c>
      <c r="Q28" s="39"/>
    </row>
    <row r="29" spans="1:17" ht="15.6" x14ac:dyDescent="0.3">
      <c r="A29" s="39" t="s">
        <v>463</v>
      </c>
      <c r="B29" s="39" t="s">
        <v>308</v>
      </c>
      <c r="C29" s="39" t="s">
        <v>464</v>
      </c>
      <c r="D29" s="39" t="s">
        <v>92</v>
      </c>
      <c r="E29" s="39">
        <v>1995</v>
      </c>
      <c r="F29" s="39">
        <v>54.5</v>
      </c>
      <c r="G29" s="40">
        <v>15.797101449275363</v>
      </c>
      <c r="H29" s="41">
        <v>7.2</v>
      </c>
      <c r="I29" s="40">
        <v>29.387755102040813</v>
      </c>
      <c r="J29" s="39">
        <v>255</v>
      </c>
      <c r="K29" s="40">
        <v>13.803921568627452</v>
      </c>
      <c r="L29" s="40">
        <v>58.988778119943625</v>
      </c>
      <c r="M29" s="37">
        <f t="shared" si="0"/>
        <v>0.5898877811994363</v>
      </c>
      <c r="N29" s="37">
        <f t="shared" si="1"/>
        <v>0.61462045238605689</v>
      </c>
      <c r="O29" s="38">
        <v>3</v>
      </c>
      <c r="P29" s="42">
        <v>25</v>
      </c>
      <c r="Q29" s="39"/>
    </row>
    <row r="30" spans="1:17" ht="15.6" x14ac:dyDescent="0.3">
      <c r="A30" s="39" t="s">
        <v>78</v>
      </c>
      <c r="B30" s="39" t="s">
        <v>24</v>
      </c>
      <c r="C30" s="39" t="s">
        <v>34</v>
      </c>
      <c r="D30" s="39" t="s">
        <v>397</v>
      </c>
      <c r="E30" s="39">
        <v>1881</v>
      </c>
      <c r="F30" s="39">
        <v>34.5</v>
      </c>
      <c r="G30" s="40">
        <v>10</v>
      </c>
      <c r="H30" s="41">
        <v>6</v>
      </c>
      <c r="I30" s="40">
        <v>24.489795918367346</v>
      </c>
      <c r="J30" s="39">
        <v>144</v>
      </c>
      <c r="K30" s="40">
        <v>24.444444444444443</v>
      </c>
      <c r="L30" s="40">
        <v>58.934240362811792</v>
      </c>
      <c r="M30" s="37">
        <f t="shared" si="0"/>
        <v>0.58934240362811796</v>
      </c>
      <c r="N30" s="37">
        <f t="shared" si="1"/>
        <v>0.61405220835678864</v>
      </c>
      <c r="O30" s="38">
        <v>4</v>
      </c>
      <c r="P30" s="42">
        <v>26</v>
      </c>
      <c r="Q30" s="39"/>
    </row>
    <row r="31" spans="1:17" ht="15.6" x14ac:dyDescent="0.3">
      <c r="A31" s="39" t="s">
        <v>473</v>
      </c>
      <c r="B31" s="39" t="s">
        <v>474</v>
      </c>
      <c r="C31" s="39" t="s">
        <v>475</v>
      </c>
      <c r="D31" s="39" t="s">
        <v>81</v>
      </c>
      <c r="E31" s="39">
        <v>1258</v>
      </c>
      <c r="F31" s="33">
        <v>30.5</v>
      </c>
      <c r="G31" s="40">
        <v>8.8405797101449277</v>
      </c>
      <c r="H31" s="41">
        <v>6</v>
      </c>
      <c r="I31" s="40">
        <v>24.489795918367346</v>
      </c>
      <c r="J31" s="39">
        <v>145.46</v>
      </c>
      <c r="K31" s="40">
        <v>24.199092534029973</v>
      </c>
      <c r="L31" s="40">
        <v>57.529468162542244</v>
      </c>
      <c r="M31" s="37">
        <f t="shared" si="0"/>
        <v>0.57529468162542241</v>
      </c>
      <c r="N31" s="37">
        <f t="shared" si="1"/>
        <v>0.59941549688815232</v>
      </c>
      <c r="O31" s="38">
        <v>4</v>
      </c>
      <c r="P31" s="42">
        <v>27</v>
      </c>
      <c r="Q31" s="39"/>
    </row>
    <row r="32" spans="1:17" ht="15.6" x14ac:dyDescent="0.3">
      <c r="A32" s="39" t="s">
        <v>129</v>
      </c>
      <c r="B32" s="39" t="s">
        <v>77</v>
      </c>
      <c r="C32" s="39" t="s">
        <v>18</v>
      </c>
      <c r="D32" s="39" t="s">
        <v>235</v>
      </c>
      <c r="E32" s="39">
        <v>1908</v>
      </c>
      <c r="F32" s="39">
        <v>22.5</v>
      </c>
      <c r="G32" s="40">
        <v>6.5217391304347823</v>
      </c>
      <c r="H32" s="41">
        <v>6.3</v>
      </c>
      <c r="I32" s="40">
        <v>25.714285714285712</v>
      </c>
      <c r="J32" s="39">
        <v>148.15</v>
      </c>
      <c r="K32" s="40">
        <v>23.759703003712453</v>
      </c>
      <c r="L32" s="40">
        <v>55.995727848432949</v>
      </c>
      <c r="M32" s="37">
        <f t="shared" si="0"/>
        <v>0.55995727848432952</v>
      </c>
      <c r="N32" s="37">
        <f t="shared" si="1"/>
        <v>0.58343503084452897</v>
      </c>
      <c r="O32" s="38">
        <v>2</v>
      </c>
      <c r="P32" s="42">
        <v>28</v>
      </c>
      <c r="Q32" s="39"/>
    </row>
    <row r="33" spans="1:17" ht="15.6" x14ac:dyDescent="0.3">
      <c r="A33" s="39" t="s">
        <v>120</v>
      </c>
      <c r="B33" s="39" t="s">
        <v>70</v>
      </c>
      <c r="C33" s="39" t="s">
        <v>42</v>
      </c>
      <c r="D33" s="39" t="s">
        <v>235</v>
      </c>
      <c r="E33" s="39">
        <v>1563</v>
      </c>
      <c r="F33" s="39">
        <v>26</v>
      </c>
      <c r="G33" s="40">
        <v>7.5362318840579707</v>
      </c>
      <c r="H33" s="41">
        <v>6</v>
      </c>
      <c r="I33" s="40">
        <v>24.489795918367346</v>
      </c>
      <c r="J33" s="39">
        <v>159.16999999999999</v>
      </c>
      <c r="K33" s="40">
        <v>22.114720110573604</v>
      </c>
      <c r="L33" s="40">
        <v>54.140747912998918</v>
      </c>
      <c r="M33" s="37">
        <f t="shared" si="0"/>
        <v>0.54140747912998921</v>
      </c>
      <c r="N33" s="37">
        <f t="shared" si="1"/>
        <v>0.56410748002180633</v>
      </c>
      <c r="O33" s="38">
        <v>3</v>
      </c>
      <c r="P33" s="42">
        <v>29</v>
      </c>
      <c r="Q33" s="39"/>
    </row>
    <row r="34" spans="1:17" ht="15.6" x14ac:dyDescent="0.3">
      <c r="A34" s="39" t="s">
        <v>465</v>
      </c>
      <c r="B34" s="39" t="s">
        <v>46</v>
      </c>
      <c r="C34" s="39" t="s">
        <v>16</v>
      </c>
      <c r="D34" s="39" t="s">
        <v>88</v>
      </c>
      <c r="E34" s="39">
        <v>1788</v>
      </c>
      <c r="F34" s="39">
        <v>11.5</v>
      </c>
      <c r="G34" s="40">
        <v>3.3333333333333335</v>
      </c>
      <c r="H34" s="41">
        <v>6</v>
      </c>
      <c r="I34" s="40">
        <v>24.489795918367346</v>
      </c>
      <c r="J34" s="39">
        <v>135.55000000000001</v>
      </c>
      <c r="K34" s="40">
        <v>25.968277388417555</v>
      </c>
      <c r="L34" s="40">
        <v>53.791406640118232</v>
      </c>
      <c r="M34" s="37">
        <f t="shared" si="0"/>
        <v>0.53791406640118233</v>
      </c>
      <c r="N34" s="37">
        <f t="shared" si="1"/>
        <v>0.56046759633514187</v>
      </c>
      <c r="O34" s="38">
        <v>4</v>
      </c>
      <c r="P34" s="42">
        <v>30</v>
      </c>
      <c r="Q34" s="39"/>
    </row>
    <row r="35" spans="1:17" ht="15.6" x14ac:dyDescent="0.3">
      <c r="A35" s="39" t="s">
        <v>466</v>
      </c>
      <c r="B35" s="39" t="s">
        <v>121</v>
      </c>
      <c r="C35" s="39" t="s">
        <v>39</v>
      </c>
      <c r="D35" s="39" t="s">
        <v>397</v>
      </c>
      <c r="E35" s="39">
        <v>1131</v>
      </c>
      <c r="F35" s="39">
        <v>27.5</v>
      </c>
      <c r="G35" s="40">
        <v>7.9710144927536231</v>
      </c>
      <c r="H35" s="41">
        <v>6</v>
      </c>
      <c r="I35" s="40">
        <v>24.489795918367346</v>
      </c>
      <c r="J35" s="39">
        <v>175</v>
      </c>
      <c r="K35" s="40">
        <v>20.114285714285714</v>
      </c>
      <c r="L35" s="40">
        <v>52.575096125406681</v>
      </c>
      <c r="M35" s="37">
        <f>L35/$B$1</f>
        <v>0.52575096125406684</v>
      </c>
      <c r="N35" s="37">
        <f t="shared" si="1"/>
        <v>0.54779451947849167</v>
      </c>
      <c r="O35" s="38">
        <v>5</v>
      </c>
      <c r="P35" s="42">
        <v>31</v>
      </c>
      <c r="Q35" s="39"/>
    </row>
    <row r="36" spans="1:17" s="48" customFormat="1" ht="15.6" x14ac:dyDescent="0.3">
      <c r="A36" s="47" t="s">
        <v>533</v>
      </c>
      <c r="B36" s="47" t="s">
        <v>63</v>
      </c>
      <c r="C36" s="47" t="s">
        <v>31</v>
      </c>
      <c r="D36" s="47" t="s">
        <v>87</v>
      </c>
      <c r="E36" s="47">
        <v>1578</v>
      </c>
      <c r="F36" s="47">
        <v>24.5</v>
      </c>
      <c r="G36" s="46">
        <f>(20*F36)/69</f>
        <v>7.1014492753623184</v>
      </c>
      <c r="H36" s="41">
        <v>6</v>
      </c>
      <c r="I36" s="27">
        <f>(40*H36)/9.8</f>
        <v>24.489795918367346</v>
      </c>
      <c r="J36" s="39">
        <v>170</v>
      </c>
      <c r="K36" s="27">
        <f>(40*88)/J36</f>
        <v>20.705882352941178</v>
      </c>
      <c r="L36" s="27">
        <f>G36+I36+K36</f>
        <v>52.297127546670836</v>
      </c>
      <c r="M36" s="37">
        <f>L36/$B$1</f>
        <v>0.52297127546670841</v>
      </c>
      <c r="N36" s="37">
        <f t="shared" si="1"/>
        <v>0.54489828770260462</v>
      </c>
      <c r="O36" s="38">
        <v>2</v>
      </c>
      <c r="P36" s="42">
        <v>32</v>
      </c>
      <c r="Q36" s="39"/>
    </row>
    <row r="37" spans="1:17" ht="15.6" x14ac:dyDescent="0.3">
      <c r="A37" s="39" t="s">
        <v>126</v>
      </c>
      <c r="B37" s="39" t="s">
        <v>86</v>
      </c>
      <c r="C37" s="39" t="s">
        <v>329</v>
      </c>
      <c r="D37" s="39" t="s">
        <v>87</v>
      </c>
      <c r="E37" s="39">
        <v>1677</v>
      </c>
      <c r="F37" s="39">
        <v>42</v>
      </c>
      <c r="G37" s="40">
        <v>12.173913043478262</v>
      </c>
      <c r="H37" s="41">
        <v>3</v>
      </c>
      <c r="I37" s="40">
        <v>12.244897959183673</v>
      </c>
      <c r="J37" s="39">
        <v>147</v>
      </c>
      <c r="K37" s="40">
        <v>23.945578231292519</v>
      </c>
      <c r="L37" s="40">
        <v>48.364389233954455</v>
      </c>
      <c r="M37" s="37">
        <f t="shared" si="0"/>
        <v>0.48364389233954452</v>
      </c>
      <c r="N37" s="37">
        <f t="shared" si="1"/>
        <v>0.50392199563629203</v>
      </c>
      <c r="O37" s="38">
        <v>3</v>
      </c>
      <c r="P37" s="42">
        <v>33</v>
      </c>
      <c r="Q37" s="39"/>
    </row>
    <row r="38" spans="1:17" ht="15.6" x14ac:dyDescent="0.3">
      <c r="A38" s="39" t="s">
        <v>467</v>
      </c>
      <c r="B38" s="39" t="s">
        <v>468</v>
      </c>
      <c r="C38" s="39" t="s">
        <v>31</v>
      </c>
      <c r="D38" s="39" t="s">
        <v>80</v>
      </c>
      <c r="E38" s="39">
        <v>1321</v>
      </c>
      <c r="F38" s="39">
        <v>57</v>
      </c>
      <c r="G38" s="40">
        <v>16.521739130434781</v>
      </c>
      <c r="H38" s="41">
        <v>9.5</v>
      </c>
      <c r="I38" s="40">
        <v>38.775510204081627</v>
      </c>
      <c r="J38" s="39"/>
      <c r="K38" s="40"/>
      <c r="L38" s="40"/>
      <c r="M38" s="37"/>
      <c r="N38" s="37"/>
      <c r="O38" s="43"/>
      <c r="P38" s="42"/>
      <c r="Q38" s="39"/>
    </row>
    <row r="39" spans="1:17" ht="15.6" x14ac:dyDescent="0.3">
      <c r="A39" s="39" t="s">
        <v>469</v>
      </c>
      <c r="B39" s="39" t="s">
        <v>71</v>
      </c>
      <c r="C39" s="39" t="s">
        <v>470</v>
      </c>
      <c r="D39" s="39" t="s">
        <v>80</v>
      </c>
      <c r="E39" s="39">
        <v>1420</v>
      </c>
      <c r="F39" s="39">
        <v>51.5</v>
      </c>
      <c r="G39" s="40">
        <v>14.927536231884059</v>
      </c>
      <c r="H39" s="41">
        <v>9.5</v>
      </c>
      <c r="I39" s="40">
        <v>38.775510204081627</v>
      </c>
      <c r="J39" s="39"/>
      <c r="K39" s="40"/>
      <c r="L39" s="40"/>
      <c r="M39" s="37"/>
      <c r="N39" s="37"/>
      <c r="O39" s="43"/>
      <c r="P39" s="42"/>
      <c r="Q39" s="39"/>
    </row>
    <row r="40" spans="1:17" ht="15.6" x14ac:dyDescent="0.3">
      <c r="A40" s="39" t="s">
        <v>119</v>
      </c>
      <c r="B40" s="39" t="s">
        <v>29</v>
      </c>
      <c r="C40" s="39" t="s">
        <v>33</v>
      </c>
      <c r="D40" s="39" t="s">
        <v>235</v>
      </c>
      <c r="E40" s="39">
        <v>1505</v>
      </c>
      <c r="F40" s="39">
        <v>49.5</v>
      </c>
      <c r="G40" s="40">
        <v>14.347826086956522</v>
      </c>
      <c r="H40" s="41"/>
      <c r="I40" s="40">
        <v>0</v>
      </c>
      <c r="J40" s="39"/>
      <c r="K40" s="40"/>
      <c r="L40" s="40"/>
      <c r="M40" s="37"/>
      <c r="N40" s="37"/>
      <c r="O40" s="43"/>
      <c r="P40" s="42"/>
      <c r="Q40" s="39"/>
    </row>
    <row r="41" spans="1:17" ht="15.6" x14ac:dyDescent="0.3">
      <c r="A41" s="39" t="s">
        <v>127</v>
      </c>
      <c r="B41" s="39" t="s">
        <v>128</v>
      </c>
      <c r="C41" s="39" t="s">
        <v>112</v>
      </c>
      <c r="D41" s="39" t="s">
        <v>87</v>
      </c>
      <c r="E41" s="39">
        <v>1636</v>
      </c>
      <c r="F41" s="39">
        <v>27.5</v>
      </c>
      <c r="G41" s="40">
        <v>7.9710144927536231</v>
      </c>
      <c r="H41" s="41"/>
      <c r="I41" s="40">
        <v>0</v>
      </c>
      <c r="J41" s="39">
        <v>0</v>
      </c>
      <c r="K41" s="40"/>
      <c r="L41" s="40"/>
      <c r="M41" s="37"/>
      <c r="N41" s="37"/>
      <c r="O41" s="43"/>
      <c r="P41" s="42"/>
      <c r="Q41" s="39"/>
    </row>
    <row r="42" spans="1:17" ht="15.6" x14ac:dyDescent="0.3">
      <c r="A42" s="39" t="s">
        <v>471</v>
      </c>
      <c r="B42" s="39" t="s">
        <v>128</v>
      </c>
      <c r="C42" s="39" t="s">
        <v>27</v>
      </c>
      <c r="D42" s="39" t="s">
        <v>80</v>
      </c>
      <c r="E42" s="39">
        <v>1756</v>
      </c>
      <c r="F42" s="39">
        <v>49.5</v>
      </c>
      <c r="G42" s="40">
        <v>14.347826086956522</v>
      </c>
      <c r="H42" s="41">
        <v>9.5</v>
      </c>
      <c r="I42" s="40">
        <v>38.775510204081627</v>
      </c>
      <c r="J42" s="39"/>
      <c r="K42" s="40"/>
      <c r="L42" s="40"/>
      <c r="M42" s="37"/>
      <c r="N42" s="37"/>
      <c r="O42" s="43"/>
      <c r="P42" s="42"/>
      <c r="Q42" s="39"/>
    </row>
  </sheetData>
  <autoFilter ref="A3:P42" xr:uid="{00000000-0009-0000-0000-000003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Q3:Q4"/>
    <mergeCell ref="F3:F4"/>
    <mergeCell ref="A3:A4"/>
    <mergeCell ref="B3:B4"/>
    <mergeCell ref="C3:C4"/>
    <mergeCell ref="D3:D4"/>
    <mergeCell ref="E3:E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zoomScale="80" zoomScaleNormal="80" workbookViewId="0">
      <selection activeCell="O5" sqref="O5:Q25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</row>
    <row r="3" spans="1:17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  <c r="Q3" s="62" t="s">
        <v>234</v>
      </c>
    </row>
    <row r="4" spans="1:17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  <c r="Q4" s="62"/>
    </row>
    <row r="5" spans="1:17" ht="15.6" x14ac:dyDescent="0.3">
      <c r="A5" s="22" t="s">
        <v>476</v>
      </c>
      <c r="B5" s="22" t="s">
        <v>24</v>
      </c>
      <c r="C5" s="22" t="s">
        <v>27</v>
      </c>
      <c r="D5" s="22" t="s">
        <v>81</v>
      </c>
      <c r="E5" s="24">
        <v>1264</v>
      </c>
      <c r="F5" s="24">
        <v>38.5</v>
      </c>
      <c r="G5" s="29">
        <v>13.508771929824562</v>
      </c>
      <c r="H5" s="28">
        <v>9.9</v>
      </c>
      <c r="I5" s="29">
        <v>40</v>
      </c>
      <c r="J5" s="24">
        <v>91.34</v>
      </c>
      <c r="K5" s="29">
        <v>37.223560324063932</v>
      </c>
      <c r="L5" s="29">
        <v>90.732332253888501</v>
      </c>
      <c r="M5" s="30">
        <f t="shared" ref="M5:M24" si="0">L5/$B$1</f>
        <v>0.90732332253888504</v>
      </c>
      <c r="N5" s="30"/>
      <c r="O5" s="31">
        <v>1</v>
      </c>
      <c r="P5" s="19">
        <v>1</v>
      </c>
      <c r="Q5" s="24" t="s">
        <v>535</v>
      </c>
    </row>
    <row r="6" spans="1:17" ht="15.6" x14ac:dyDescent="0.3">
      <c r="A6" s="22" t="s">
        <v>477</v>
      </c>
      <c r="B6" s="22" t="s">
        <v>23</v>
      </c>
      <c r="C6" s="22" t="s">
        <v>16</v>
      </c>
      <c r="D6" s="22" t="s">
        <v>80</v>
      </c>
      <c r="E6" s="24">
        <v>1307</v>
      </c>
      <c r="F6" s="24">
        <v>42</v>
      </c>
      <c r="G6" s="29">
        <v>14.736842105263158</v>
      </c>
      <c r="H6" s="28">
        <v>9.5</v>
      </c>
      <c r="I6" s="29">
        <v>38.383838383838381</v>
      </c>
      <c r="J6" s="24">
        <v>96</v>
      </c>
      <c r="K6" s="29">
        <v>35.416666666666664</v>
      </c>
      <c r="L6" s="29">
        <v>88.537347155768202</v>
      </c>
      <c r="M6" s="30">
        <f t="shared" si="0"/>
        <v>0.88537347155768198</v>
      </c>
      <c r="N6" s="30">
        <f t="shared" ref="N6:N24" si="1">L6/$L$5</f>
        <v>0.97580812656751448</v>
      </c>
      <c r="O6" s="31">
        <v>1</v>
      </c>
      <c r="P6" s="19">
        <v>2</v>
      </c>
      <c r="Q6" s="24" t="s">
        <v>535</v>
      </c>
    </row>
    <row r="7" spans="1:17" ht="15.6" x14ac:dyDescent="0.3">
      <c r="A7" s="22" t="s">
        <v>132</v>
      </c>
      <c r="B7" s="22" t="s">
        <v>51</v>
      </c>
      <c r="C7" s="22" t="s">
        <v>16</v>
      </c>
      <c r="D7" s="22" t="s">
        <v>397</v>
      </c>
      <c r="E7" s="24">
        <v>1378</v>
      </c>
      <c r="F7" s="24">
        <v>37</v>
      </c>
      <c r="G7" s="29">
        <v>12.982456140350877</v>
      </c>
      <c r="H7" s="28">
        <v>9.5</v>
      </c>
      <c r="I7" s="29">
        <v>38.383838383838381</v>
      </c>
      <c r="J7" s="24">
        <v>95</v>
      </c>
      <c r="K7" s="29">
        <v>35.789473684210527</v>
      </c>
      <c r="L7" s="29">
        <v>87.155768208399792</v>
      </c>
      <c r="M7" s="30">
        <f t="shared" si="0"/>
        <v>0.87155768208399786</v>
      </c>
      <c r="N7" s="30">
        <f t="shared" si="1"/>
        <v>0.96058115165076197</v>
      </c>
      <c r="O7" s="31">
        <v>1</v>
      </c>
      <c r="P7" s="19">
        <v>3</v>
      </c>
      <c r="Q7" s="24" t="s">
        <v>535</v>
      </c>
    </row>
    <row r="8" spans="1:17" ht="15.6" x14ac:dyDescent="0.3">
      <c r="A8" s="22" t="s">
        <v>478</v>
      </c>
      <c r="B8" s="22" t="s">
        <v>479</v>
      </c>
      <c r="C8" s="22" t="s">
        <v>480</v>
      </c>
      <c r="D8" s="22" t="s">
        <v>315</v>
      </c>
      <c r="E8" s="24">
        <v>1606</v>
      </c>
      <c r="F8" s="24">
        <v>33.5</v>
      </c>
      <c r="G8" s="29">
        <v>11.754385964912281</v>
      </c>
      <c r="H8" s="28">
        <v>9.3000000000000007</v>
      </c>
      <c r="I8" s="29">
        <v>37.575757575757578</v>
      </c>
      <c r="J8" s="24">
        <v>91</v>
      </c>
      <c r="K8" s="29">
        <v>37.362637362637365</v>
      </c>
      <c r="L8" s="29">
        <v>86.692780903307224</v>
      </c>
      <c r="M8" s="30">
        <f t="shared" si="0"/>
        <v>0.86692780903307221</v>
      </c>
      <c r="N8" s="30">
        <f t="shared" si="1"/>
        <v>0.9554783697251632</v>
      </c>
      <c r="O8" s="31">
        <v>1</v>
      </c>
      <c r="P8" s="19">
        <v>4</v>
      </c>
      <c r="Q8" s="24" t="s">
        <v>535</v>
      </c>
    </row>
    <row r="9" spans="1:17" ht="15.6" x14ac:dyDescent="0.3">
      <c r="A9" s="22" t="s">
        <v>481</v>
      </c>
      <c r="B9" s="22" t="s">
        <v>26</v>
      </c>
      <c r="C9" s="22" t="s">
        <v>55</v>
      </c>
      <c r="D9" s="22" t="s">
        <v>83</v>
      </c>
      <c r="E9" s="24">
        <v>1158</v>
      </c>
      <c r="F9" s="24">
        <v>42</v>
      </c>
      <c r="G9" s="29">
        <v>14.736842105263158</v>
      </c>
      <c r="H9" s="28">
        <v>9.3000000000000007</v>
      </c>
      <c r="I9" s="29">
        <v>37.575757575757578</v>
      </c>
      <c r="J9" s="24">
        <v>99</v>
      </c>
      <c r="K9" s="29">
        <v>34.343434343434346</v>
      </c>
      <c r="L9" s="29">
        <v>86.656034024455082</v>
      </c>
      <c r="M9" s="30">
        <f t="shared" si="0"/>
        <v>0.86656034024455086</v>
      </c>
      <c r="N9" s="30">
        <f t="shared" si="1"/>
        <v>0.95507336659188846</v>
      </c>
      <c r="O9" s="31">
        <v>1</v>
      </c>
      <c r="P9" s="19">
        <v>5</v>
      </c>
      <c r="Q9" s="24" t="s">
        <v>535</v>
      </c>
    </row>
    <row r="10" spans="1:17" ht="15.6" x14ac:dyDescent="0.3">
      <c r="A10" s="22" t="s">
        <v>482</v>
      </c>
      <c r="B10" s="22" t="s">
        <v>483</v>
      </c>
      <c r="C10" s="22" t="s">
        <v>13</v>
      </c>
      <c r="D10" s="22" t="s">
        <v>315</v>
      </c>
      <c r="E10" s="24">
        <v>1225</v>
      </c>
      <c r="F10" s="24">
        <v>23</v>
      </c>
      <c r="G10" s="29">
        <v>8.0701754385964914</v>
      </c>
      <c r="H10" s="28">
        <v>9.5</v>
      </c>
      <c r="I10" s="29">
        <v>38.383838383838381</v>
      </c>
      <c r="J10" s="24">
        <v>85</v>
      </c>
      <c r="K10" s="29">
        <v>40</v>
      </c>
      <c r="L10" s="29">
        <v>86.454013822434874</v>
      </c>
      <c r="M10" s="30">
        <f t="shared" si="0"/>
        <v>0.86454013822434872</v>
      </c>
      <c r="N10" s="30">
        <f t="shared" si="1"/>
        <v>0.95284681518510983</v>
      </c>
      <c r="O10" s="31">
        <v>2</v>
      </c>
      <c r="P10" s="19">
        <v>6</v>
      </c>
      <c r="Q10" s="24" t="s">
        <v>535</v>
      </c>
    </row>
    <row r="11" spans="1:17" ht="15.6" x14ac:dyDescent="0.3">
      <c r="A11" s="22" t="s">
        <v>131</v>
      </c>
      <c r="B11" s="22" t="s">
        <v>48</v>
      </c>
      <c r="C11" s="22" t="s">
        <v>13</v>
      </c>
      <c r="D11" s="22" t="s">
        <v>235</v>
      </c>
      <c r="E11" s="24">
        <v>1804</v>
      </c>
      <c r="F11" s="24">
        <v>33</v>
      </c>
      <c r="G11" s="29">
        <v>11.578947368421053</v>
      </c>
      <c r="H11" s="28">
        <v>9.5</v>
      </c>
      <c r="I11" s="29">
        <v>38.383838383838381</v>
      </c>
      <c r="J11" s="24">
        <v>98.94</v>
      </c>
      <c r="K11" s="29">
        <v>34.364261168384878</v>
      </c>
      <c r="L11" s="29">
        <v>84.327046920644307</v>
      </c>
      <c r="M11" s="30">
        <f t="shared" si="0"/>
        <v>0.84327046920644311</v>
      </c>
      <c r="N11" s="30">
        <f t="shared" si="1"/>
        <v>0.92940459950571053</v>
      </c>
      <c r="O11" s="31">
        <v>1</v>
      </c>
      <c r="P11" s="19">
        <v>7</v>
      </c>
      <c r="Q11" s="24" t="s">
        <v>535</v>
      </c>
    </row>
    <row r="12" spans="1:17" ht="15.6" x14ac:dyDescent="0.3">
      <c r="A12" s="22" t="s">
        <v>484</v>
      </c>
      <c r="B12" s="22" t="s">
        <v>68</v>
      </c>
      <c r="C12" s="22" t="s">
        <v>66</v>
      </c>
      <c r="D12" s="22" t="s">
        <v>84</v>
      </c>
      <c r="E12" s="24">
        <v>2049</v>
      </c>
      <c r="F12" s="24">
        <v>37.5</v>
      </c>
      <c r="G12" s="29">
        <v>13.157894736842104</v>
      </c>
      <c r="H12" s="28">
        <v>9.1999999999999993</v>
      </c>
      <c r="I12" s="29">
        <v>37.171717171717169</v>
      </c>
      <c r="J12" s="24">
        <v>100.04</v>
      </c>
      <c r="K12" s="29">
        <v>33.986405437824871</v>
      </c>
      <c r="L12" s="29">
        <v>84.316017346384143</v>
      </c>
      <c r="M12" s="30">
        <f t="shared" si="0"/>
        <v>0.84316017346384142</v>
      </c>
      <c r="N12" s="30">
        <f t="shared" si="1"/>
        <v>0.92928303783098909</v>
      </c>
      <c r="O12" s="31">
        <v>1</v>
      </c>
      <c r="P12" s="19">
        <v>8</v>
      </c>
      <c r="Q12" s="24" t="s">
        <v>535</v>
      </c>
    </row>
    <row r="13" spans="1:17" ht="15.6" x14ac:dyDescent="0.3">
      <c r="A13" s="22" t="s">
        <v>485</v>
      </c>
      <c r="B13" s="22" t="s">
        <v>45</v>
      </c>
      <c r="C13" s="22" t="s">
        <v>16</v>
      </c>
      <c r="D13" s="22" t="s">
        <v>91</v>
      </c>
      <c r="E13" s="24">
        <v>1958</v>
      </c>
      <c r="F13" s="24">
        <v>20</v>
      </c>
      <c r="G13" s="29">
        <v>7.0175438596491224</v>
      </c>
      <c r="H13" s="28">
        <v>9.9</v>
      </c>
      <c r="I13" s="29">
        <v>40</v>
      </c>
      <c r="J13" s="24">
        <v>96.32</v>
      </c>
      <c r="K13" s="29">
        <v>35.299003322259139</v>
      </c>
      <c r="L13" s="29">
        <v>82.316547181908263</v>
      </c>
      <c r="M13" s="30">
        <f t="shared" si="0"/>
        <v>0.82316547181908262</v>
      </c>
      <c r="N13" s="30">
        <f t="shared" si="1"/>
        <v>0.90724601844873698</v>
      </c>
      <c r="O13" s="31">
        <v>1</v>
      </c>
      <c r="P13" s="19">
        <v>9</v>
      </c>
      <c r="Q13" s="24" t="s">
        <v>535</v>
      </c>
    </row>
    <row r="14" spans="1:17" ht="17.25" customHeight="1" x14ac:dyDescent="0.3">
      <c r="A14" s="22" t="s">
        <v>130</v>
      </c>
      <c r="B14" s="22" t="s">
        <v>48</v>
      </c>
      <c r="C14" s="22" t="s">
        <v>42</v>
      </c>
      <c r="D14" s="22" t="s">
        <v>92</v>
      </c>
      <c r="E14" s="24">
        <v>1401</v>
      </c>
      <c r="F14" s="24">
        <v>24.5</v>
      </c>
      <c r="G14" s="29">
        <v>8.5964912280701746</v>
      </c>
      <c r="H14" s="28">
        <v>9.1999999999999993</v>
      </c>
      <c r="I14" s="29">
        <v>37.171717171717169</v>
      </c>
      <c r="J14" s="24">
        <v>96</v>
      </c>
      <c r="K14" s="29">
        <v>35.416666666666664</v>
      </c>
      <c r="L14" s="29">
        <v>81.184875066453998</v>
      </c>
      <c r="M14" s="37">
        <f t="shared" si="0"/>
        <v>0.81184875066453999</v>
      </c>
      <c r="N14" s="37">
        <f t="shared" si="1"/>
        <v>0.89477337405238666</v>
      </c>
      <c r="O14" s="38">
        <v>1</v>
      </c>
      <c r="P14" s="19">
        <v>10</v>
      </c>
      <c r="Q14" s="24" t="s">
        <v>535</v>
      </c>
    </row>
    <row r="15" spans="1:17" ht="15.6" x14ac:dyDescent="0.3">
      <c r="A15" s="22" t="s">
        <v>486</v>
      </c>
      <c r="B15" s="22" t="s">
        <v>257</v>
      </c>
      <c r="C15" s="22" t="s">
        <v>56</v>
      </c>
      <c r="D15" s="22" t="s">
        <v>88</v>
      </c>
      <c r="E15" s="24">
        <v>1777</v>
      </c>
      <c r="F15" s="24">
        <v>18</v>
      </c>
      <c r="G15" s="29">
        <v>6.3157894736842106</v>
      </c>
      <c r="H15" s="28">
        <v>9.1999999999999993</v>
      </c>
      <c r="I15" s="29">
        <v>37.171717171717169</v>
      </c>
      <c r="J15" s="24">
        <v>96.18</v>
      </c>
      <c r="K15" s="29">
        <v>35.350384695362855</v>
      </c>
      <c r="L15" s="29">
        <v>78.83789134076423</v>
      </c>
      <c r="M15" s="30">
        <f t="shared" si="0"/>
        <v>0.78837891340764232</v>
      </c>
      <c r="N15" s="30">
        <f t="shared" si="1"/>
        <v>0.86890625846758707</v>
      </c>
      <c r="O15" s="31">
        <v>1</v>
      </c>
      <c r="P15" s="19">
        <v>11</v>
      </c>
      <c r="Q15" s="24" t="s">
        <v>535</v>
      </c>
    </row>
    <row r="16" spans="1:17" ht="15.6" x14ac:dyDescent="0.3">
      <c r="A16" s="22" t="s">
        <v>487</v>
      </c>
      <c r="B16" s="22" t="s">
        <v>488</v>
      </c>
      <c r="C16" s="22" t="s">
        <v>489</v>
      </c>
      <c r="D16" s="22" t="s">
        <v>116</v>
      </c>
      <c r="E16" s="24">
        <v>1201</v>
      </c>
      <c r="F16" s="24">
        <v>8</v>
      </c>
      <c r="G16" s="29">
        <v>2.807017543859649</v>
      </c>
      <c r="H16" s="28">
        <v>9.8000000000000007</v>
      </c>
      <c r="I16" s="29">
        <v>39.595959595959592</v>
      </c>
      <c r="J16" s="24">
        <v>104</v>
      </c>
      <c r="K16" s="29">
        <v>32.692307692307693</v>
      </c>
      <c r="L16" s="29">
        <v>75.095284832126936</v>
      </c>
      <c r="M16" s="30">
        <f t="shared" si="0"/>
        <v>0.75095284832126941</v>
      </c>
      <c r="N16" s="30">
        <f t="shared" si="1"/>
        <v>0.82765738482280216</v>
      </c>
      <c r="O16" s="31">
        <v>1</v>
      </c>
      <c r="P16" s="19">
        <v>12</v>
      </c>
      <c r="Q16" s="24" t="s">
        <v>535</v>
      </c>
    </row>
    <row r="17" spans="1:17" ht="15.6" x14ac:dyDescent="0.3">
      <c r="A17" s="22" t="s">
        <v>490</v>
      </c>
      <c r="B17" s="22" t="s">
        <v>69</v>
      </c>
      <c r="C17" s="22" t="s">
        <v>491</v>
      </c>
      <c r="D17" s="22" t="s">
        <v>79</v>
      </c>
      <c r="E17" s="24">
        <v>1554</v>
      </c>
      <c r="F17" s="24">
        <v>17.5</v>
      </c>
      <c r="G17" s="29">
        <v>6.1403508771929829</v>
      </c>
      <c r="H17" s="28">
        <v>9</v>
      </c>
      <c r="I17" s="29">
        <v>36.36363636363636</v>
      </c>
      <c r="J17" s="24">
        <v>106.9</v>
      </c>
      <c r="K17" s="29">
        <v>31.805425631431241</v>
      </c>
      <c r="L17" s="29">
        <v>74.309412872260594</v>
      </c>
      <c r="M17" s="30">
        <f t="shared" si="0"/>
        <v>0.74309412872260594</v>
      </c>
      <c r="N17" s="30">
        <f t="shared" si="1"/>
        <v>0.8189959524497501</v>
      </c>
      <c r="O17" s="31">
        <v>1</v>
      </c>
      <c r="P17" s="19">
        <v>13</v>
      </c>
      <c r="Q17" s="24" t="s">
        <v>535</v>
      </c>
    </row>
    <row r="18" spans="1:17" ht="15.6" x14ac:dyDescent="0.3">
      <c r="A18" s="22" t="s">
        <v>492</v>
      </c>
      <c r="B18" s="22" t="s">
        <v>468</v>
      </c>
      <c r="C18" s="22" t="s">
        <v>14</v>
      </c>
      <c r="D18" s="22" t="s">
        <v>315</v>
      </c>
      <c r="E18" s="24">
        <v>1141</v>
      </c>
      <c r="F18" s="24">
        <v>41.5</v>
      </c>
      <c r="G18" s="29">
        <v>14.56140350877193</v>
      </c>
      <c r="H18" s="28">
        <v>6</v>
      </c>
      <c r="I18" s="29">
        <v>24.242424242424242</v>
      </c>
      <c r="J18" s="24">
        <v>129</v>
      </c>
      <c r="K18" s="29">
        <v>26.356589147286822</v>
      </c>
      <c r="L18" s="29">
        <v>65.160416898482993</v>
      </c>
      <c r="M18" s="30">
        <f t="shared" si="0"/>
        <v>0.65160416898482998</v>
      </c>
      <c r="N18" s="30">
        <f t="shared" si="1"/>
        <v>0.71816093866241848</v>
      </c>
      <c r="O18" s="31">
        <v>3</v>
      </c>
      <c r="P18" s="19">
        <v>14</v>
      </c>
      <c r="Q18" s="24" t="s">
        <v>535</v>
      </c>
    </row>
    <row r="19" spans="1:17" ht="15.6" x14ac:dyDescent="0.3">
      <c r="A19" s="22" t="s">
        <v>217</v>
      </c>
      <c r="B19" s="22" t="s">
        <v>29</v>
      </c>
      <c r="C19" s="22" t="s">
        <v>18</v>
      </c>
      <c r="D19" s="22" t="s">
        <v>88</v>
      </c>
      <c r="E19" s="24">
        <v>1265</v>
      </c>
      <c r="F19" s="24">
        <v>28.5</v>
      </c>
      <c r="G19" s="29">
        <v>10</v>
      </c>
      <c r="H19" s="28">
        <v>7</v>
      </c>
      <c r="I19" s="29">
        <v>28.28282828282828</v>
      </c>
      <c r="J19" s="24">
        <v>128.38</v>
      </c>
      <c r="K19" s="29">
        <v>26.48387599314535</v>
      </c>
      <c r="L19" s="29">
        <v>64.766704275973623</v>
      </c>
      <c r="M19" s="30">
        <f t="shared" si="0"/>
        <v>0.64766704275973619</v>
      </c>
      <c r="N19" s="30">
        <f t="shared" si="1"/>
        <v>0.71382166276452053</v>
      </c>
      <c r="O19" s="31">
        <v>2</v>
      </c>
      <c r="P19" s="19">
        <v>15</v>
      </c>
      <c r="Q19" s="24" t="s">
        <v>535</v>
      </c>
    </row>
    <row r="20" spans="1:17" ht="15.6" x14ac:dyDescent="0.3">
      <c r="A20" s="22" t="s">
        <v>493</v>
      </c>
      <c r="B20" s="22" t="s">
        <v>23</v>
      </c>
      <c r="C20" s="22" t="s">
        <v>42</v>
      </c>
      <c r="D20" s="22" t="s">
        <v>88</v>
      </c>
      <c r="E20" s="24">
        <v>2024</v>
      </c>
      <c r="F20" s="24">
        <v>26.5</v>
      </c>
      <c r="G20" s="29">
        <v>9.2982456140350873</v>
      </c>
      <c r="H20" s="28">
        <v>7</v>
      </c>
      <c r="I20" s="29">
        <v>28.28282828282828</v>
      </c>
      <c r="J20" s="24">
        <v>130.25</v>
      </c>
      <c r="K20" s="29">
        <v>26.103646833013435</v>
      </c>
      <c r="L20" s="29">
        <v>63.684720729876801</v>
      </c>
      <c r="M20" s="30">
        <f t="shared" si="0"/>
        <v>0.63684720729876798</v>
      </c>
      <c r="N20" s="30">
        <f t="shared" si="1"/>
        <v>0.70189665743048812</v>
      </c>
      <c r="O20" s="31">
        <v>3</v>
      </c>
      <c r="P20" s="19">
        <v>16</v>
      </c>
      <c r="Q20" s="24"/>
    </row>
    <row r="21" spans="1:17" ht="15.6" x14ac:dyDescent="0.3">
      <c r="A21" s="22" t="s">
        <v>494</v>
      </c>
      <c r="B21" s="22" t="s">
        <v>26</v>
      </c>
      <c r="C21" s="22" t="s">
        <v>16</v>
      </c>
      <c r="D21" s="22" t="s">
        <v>81</v>
      </c>
      <c r="E21" s="24">
        <v>1657</v>
      </c>
      <c r="F21" s="24">
        <v>26</v>
      </c>
      <c r="G21" s="29">
        <v>9.1228070175438596</v>
      </c>
      <c r="H21" s="28">
        <v>6.4</v>
      </c>
      <c r="I21" s="29">
        <v>25.858585858585858</v>
      </c>
      <c r="J21" s="24">
        <v>152.21</v>
      </c>
      <c r="K21" s="29">
        <v>22.337559950068982</v>
      </c>
      <c r="L21" s="29">
        <v>57.318952826198696</v>
      </c>
      <c r="M21" s="30">
        <f t="shared" si="0"/>
        <v>0.57318952826198699</v>
      </c>
      <c r="N21" s="30">
        <f t="shared" si="1"/>
        <v>0.63173679549874229</v>
      </c>
      <c r="O21" s="31">
        <v>2</v>
      </c>
      <c r="P21" s="19">
        <v>17</v>
      </c>
      <c r="Q21" s="24"/>
    </row>
    <row r="22" spans="1:17" ht="15.6" x14ac:dyDescent="0.3">
      <c r="A22" s="22" t="s">
        <v>495</v>
      </c>
      <c r="B22" s="22" t="s">
        <v>496</v>
      </c>
      <c r="C22" s="22" t="s">
        <v>497</v>
      </c>
      <c r="D22" s="22" t="s">
        <v>397</v>
      </c>
      <c r="E22" s="24">
        <v>1981</v>
      </c>
      <c r="F22" s="24">
        <v>25.5</v>
      </c>
      <c r="G22" s="29">
        <v>8.9473684210526319</v>
      </c>
      <c r="H22" s="28">
        <v>6.3</v>
      </c>
      <c r="I22" s="29">
        <v>25.454545454545453</v>
      </c>
      <c r="J22" s="24">
        <v>160</v>
      </c>
      <c r="K22" s="29">
        <v>21.25</v>
      </c>
      <c r="L22" s="29">
        <v>55.651913875598083</v>
      </c>
      <c r="M22" s="30">
        <f t="shared" si="0"/>
        <v>0.5565191387559808</v>
      </c>
      <c r="N22" s="30">
        <f t="shared" si="1"/>
        <v>0.61336364329170012</v>
      </c>
      <c r="O22" s="31">
        <v>2</v>
      </c>
      <c r="P22" s="19">
        <v>18</v>
      </c>
      <c r="Q22" s="24"/>
    </row>
    <row r="23" spans="1:17" ht="15.6" x14ac:dyDescent="0.3">
      <c r="A23" s="22" t="s">
        <v>498</v>
      </c>
      <c r="B23" s="22" t="s">
        <v>15</v>
      </c>
      <c r="C23" s="22" t="s">
        <v>36</v>
      </c>
      <c r="D23" s="22" t="s">
        <v>83</v>
      </c>
      <c r="E23" s="24">
        <v>1275</v>
      </c>
      <c r="F23" s="24">
        <v>10</v>
      </c>
      <c r="G23" s="29">
        <v>3.5087719298245612</v>
      </c>
      <c r="H23" s="28">
        <v>6.6</v>
      </c>
      <c r="I23" s="29">
        <v>26.666666666666664</v>
      </c>
      <c r="J23" s="24">
        <v>164</v>
      </c>
      <c r="K23" s="29">
        <v>20.73170731707317</v>
      </c>
      <c r="L23" s="29">
        <v>50.907145913564392</v>
      </c>
      <c r="M23" s="30">
        <f t="shared" si="0"/>
        <v>0.50907145913564389</v>
      </c>
      <c r="N23" s="30">
        <f t="shared" si="1"/>
        <v>0.56106951787721371</v>
      </c>
      <c r="O23" s="31">
        <v>2</v>
      </c>
      <c r="P23" s="19">
        <v>19</v>
      </c>
      <c r="Q23" s="24"/>
    </row>
    <row r="24" spans="1:17" ht="15.6" x14ac:dyDescent="0.3">
      <c r="A24" s="22" t="s">
        <v>219</v>
      </c>
      <c r="B24" s="22" t="s">
        <v>220</v>
      </c>
      <c r="C24" s="22" t="s">
        <v>221</v>
      </c>
      <c r="D24" s="22" t="s">
        <v>84</v>
      </c>
      <c r="E24" s="24">
        <v>1467</v>
      </c>
      <c r="F24" s="24">
        <v>27</v>
      </c>
      <c r="G24" s="29">
        <v>9.473684210526315</v>
      </c>
      <c r="H24" s="28">
        <v>4.7</v>
      </c>
      <c r="I24" s="29">
        <v>18.98989898989899</v>
      </c>
      <c r="J24" s="24">
        <v>511.02</v>
      </c>
      <c r="K24" s="29">
        <v>6.6533599467731204</v>
      </c>
      <c r="L24" s="29">
        <v>35.116943147198427</v>
      </c>
      <c r="M24" s="30">
        <f t="shared" si="0"/>
        <v>0.35116943147198426</v>
      </c>
      <c r="N24" s="30">
        <f t="shared" si="1"/>
        <v>0.38703891187249212</v>
      </c>
      <c r="O24" s="31">
        <v>2</v>
      </c>
      <c r="P24" s="19">
        <v>20</v>
      </c>
      <c r="Q24" s="24"/>
    </row>
    <row r="25" spans="1:17" ht="15.6" x14ac:dyDescent="0.3">
      <c r="A25" s="22" t="s">
        <v>218</v>
      </c>
      <c r="B25" s="22" t="s">
        <v>29</v>
      </c>
      <c r="C25" s="22" t="s">
        <v>56</v>
      </c>
      <c r="D25" s="22" t="s">
        <v>83</v>
      </c>
      <c r="E25" s="24">
        <v>1237</v>
      </c>
      <c r="F25" s="33"/>
      <c r="G25" s="29">
        <f>(20*F25)/57</f>
        <v>0</v>
      </c>
      <c r="H25" s="28">
        <v>6.9</v>
      </c>
      <c r="I25" s="29">
        <f>(40*H25)/9.9</f>
        <v>27.878787878787879</v>
      </c>
      <c r="J25" s="24">
        <v>145</v>
      </c>
      <c r="K25" s="29">
        <f>(40*85)/J25</f>
        <v>23.448275862068964</v>
      </c>
      <c r="L25" s="29"/>
      <c r="M25" s="19"/>
      <c r="N25" s="19"/>
      <c r="O25" s="32"/>
      <c r="P25" s="19"/>
      <c r="Q25" s="24"/>
    </row>
  </sheetData>
  <autoFilter ref="A3:P25" xr:uid="{00000000-0009-0000-0000-000004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F3:F4"/>
    <mergeCell ref="A3:A4"/>
    <mergeCell ref="B3:B4"/>
    <mergeCell ref="C3:C4"/>
    <mergeCell ref="D3:D4"/>
    <mergeCell ref="E3:E4"/>
    <mergeCell ref="Q3:Q4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9"/>
  <sheetViews>
    <sheetView zoomScale="80" zoomScaleNormal="80" workbookViewId="0">
      <selection activeCell="O5" sqref="O5:Q29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  <c r="Q1" s="4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  <c r="Q2" s="63" t="s">
        <v>234</v>
      </c>
    </row>
    <row r="3" spans="1:17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  <c r="Q3" s="63"/>
    </row>
    <row r="4" spans="1:17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  <c r="Q4" s="4"/>
    </row>
    <row r="5" spans="1:17" ht="15.6" x14ac:dyDescent="0.3">
      <c r="A5" s="21" t="s">
        <v>222</v>
      </c>
      <c r="B5" s="21" t="s">
        <v>223</v>
      </c>
      <c r="C5" s="21" t="s">
        <v>181</v>
      </c>
      <c r="D5" s="21" t="s">
        <v>235</v>
      </c>
      <c r="E5" s="21">
        <v>1302</v>
      </c>
      <c r="F5" s="24">
        <v>38.5</v>
      </c>
      <c r="G5" s="29">
        <v>13.508771929824562</v>
      </c>
      <c r="H5" s="26">
        <v>9.9</v>
      </c>
      <c r="I5" s="27">
        <v>40</v>
      </c>
      <c r="J5" s="4">
        <v>92.47</v>
      </c>
      <c r="K5" s="27">
        <v>38.066399913485455</v>
      </c>
      <c r="L5" s="27">
        <v>91.575171843310017</v>
      </c>
      <c r="M5" s="12">
        <f t="shared" ref="M5:M29" si="0">L5/$B$1</f>
        <v>0.91575171843310021</v>
      </c>
      <c r="N5" s="12"/>
      <c r="O5" s="13">
        <v>1</v>
      </c>
      <c r="P5" s="20">
        <v>1</v>
      </c>
      <c r="Q5" s="10" t="s">
        <v>535</v>
      </c>
    </row>
    <row r="6" spans="1:17" ht="15.6" x14ac:dyDescent="0.3">
      <c r="A6" s="21" t="s">
        <v>499</v>
      </c>
      <c r="B6" s="21" t="s">
        <v>500</v>
      </c>
      <c r="C6" s="21" t="s">
        <v>42</v>
      </c>
      <c r="D6" s="21" t="s">
        <v>315</v>
      </c>
      <c r="E6" s="21">
        <v>1868</v>
      </c>
      <c r="F6" s="24">
        <v>33.5</v>
      </c>
      <c r="G6" s="29">
        <v>11.754385964912281</v>
      </c>
      <c r="H6" s="26">
        <v>9.3000000000000007</v>
      </c>
      <c r="I6" s="27">
        <v>37.575757575757578</v>
      </c>
      <c r="J6" s="4">
        <v>88</v>
      </c>
      <c r="K6" s="27">
        <v>40</v>
      </c>
      <c r="L6" s="27">
        <v>89.330143540669866</v>
      </c>
      <c r="M6" s="12">
        <f t="shared" si="0"/>
        <v>0.89330143540669871</v>
      </c>
      <c r="N6" s="12">
        <f t="shared" ref="N6:N23" si="1">L6/$L$5</f>
        <v>0.97548431242387934</v>
      </c>
      <c r="O6" s="13">
        <v>1</v>
      </c>
      <c r="P6" s="20">
        <v>2</v>
      </c>
      <c r="Q6" s="10" t="s">
        <v>535</v>
      </c>
    </row>
    <row r="7" spans="1:17" ht="15.6" x14ac:dyDescent="0.3">
      <c r="A7" s="21" t="s">
        <v>501</v>
      </c>
      <c r="B7" s="21" t="s">
        <v>58</v>
      </c>
      <c r="C7" s="21" t="s">
        <v>41</v>
      </c>
      <c r="D7" s="21" t="s">
        <v>315</v>
      </c>
      <c r="E7" s="21">
        <v>1370</v>
      </c>
      <c r="F7" s="24">
        <v>36</v>
      </c>
      <c r="G7" s="29">
        <v>12.631578947368421</v>
      </c>
      <c r="H7" s="26">
        <v>9.3000000000000007</v>
      </c>
      <c r="I7" s="27">
        <v>37.575757575757578</v>
      </c>
      <c r="J7" s="4">
        <v>90</v>
      </c>
      <c r="K7" s="27">
        <v>39.111111111111114</v>
      </c>
      <c r="L7" s="27">
        <v>89.318447634237117</v>
      </c>
      <c r="M7" s="12">
        <f t="shared" si="0"/>
        <v>0.89318447634237119</v>
      </c>
      <c r="N7" s="12">
        <f t="shared" si="1"/>
        <v>0.97535659323758328</v>
      </c>
      <c r="O7" s="13">
        <v>2</v>
      </c>
      <c r="P7" s="20">
        <v>3</v>
      </c>
      <c r="Q7" s="10" t="s">
        <v>535</v>
      </c>
    </row>
    <row r="8" spans="1:17" ht="15.6" x14ac:dyDescent="0.3">
      <c r="A8" s="21" t="s">
        <v>502</v>
      </c>
      <c r="B8" s="21" t="s">
        <v>20</v>
      </c>
      <c r="C8" s="21" t="s">
        <v>59</v>
      </c>
      <c r="D8" s="21" t="s">
        <v>79</v>
      </c>
      <c r="E8" s="21">
        <v>1776</v>
      </c>
      <c r="F8" s="24">
        <v>34.5</v>
      </c>
      <c r="G8" s="29">
        <v>12.105263157894736</v>
      </c>
      <c r="H8" s="26">
        <v>9.8000000000000007</v>
      </c>
      <c r="I8" s="27">
        <v>39.595959595959592</v>
      </c>
      <c r="J8" s="4">
        <v>100.1</v>
      </c>
      <c r="K8" s="27">
        <v>35.164835164835168</v>
      </c>
      <c r="L8" s="27">
        <v>86.866057918689492</v>
      </c>
      <c r="M8" s="12">
        <f t="shared" si="0"/>
        <v>0.86866057918689488</v>
      </c>
      <c r="N8" s="12">
        <f t="shared" si="1"/>
        <v>0.94857652101731171</v>
      </c>
      <c r="O8" s="13">
        <v>1</v>
      </c>
      <c r="P8" s="20">
        <v>4</v>
      </c>
      <c r="Q8" s="10" t="s">
        <v>535</v>
      </c>
    </row>
    <row r="9" spans="1:17" ht="15.6" x14ac:dyDescent="0.3">
      <c r="A9" s="21" t="s">
        <v>503</v>
      </c>
      <c r="B9" s="21" t="s">
        <v>299</v>
      </c>
      <c r="C9" s="21" t="s">
        <v>67</v>
      </c>
      <c r="D9" s="21" t="s">
        <v>80</v>
      </c>
      <c r="E9" s="21">
        <v>1208</v>
      </c>
      <c r="F9" s="24">
        <v>38</v>
      </c>
      <c r="G9" s="29">
        <v>13.333333333333334</v>
      </c>
      <c r="H9" s="26">
        <v>9</v>
      </c>
      <c r="I9" s="27">
        <v>36.36363636363636</v>
      </c>
      <c r="J9" s="4">
        <v>95</v>
      </c>
      <c r="K9" s="27">
        <v>37.05263157894737</v>
      </c>
      <c r="L9" s="27">
        <v>86.749601275917058</v>
      </c>
      <c r="M9" s="12">
        <f t="shared" si="0"/>
        <v>0.86749601275917054</v>
      </c>
      <c r="N9" s="12">
        <f t="shared" si="1"/>
        <v>0.94730481559292334</v>
      </c>
      <c r="O9" s="13">
        <v>1</v>
      </c>
      <c r="P9" s="20">
        <v>5</v>
      </c>
      <c r="Q9" s="10" t="s">
        <v>535</v>
      </c>
    </row>
    <row r="10" spans="1:17" ht="15.6" x14ac:dyDescent="0.3">
      <c r="A10" s="21" t="s">
        <v>136</v>
      </c>
      <c r="B10" s="21" t="s">
        <v>137</v>
      </c>
      <c r="C10" s="21" t="s">
        <v>18</v>
      </c>
      <c r="D10" s="21" t="s">
        <v>92</v>
      </c>
      <c r="E10" s="21">
        <v>1873</v>
      </c>
      <c r="F10" s="24">
        <v>39.5</v>
      </c>
      <c r="G10" s="29">
        <v>13.859649122807017</v>
      </c>
      <c r="H10" s="26">
        <v>9.6999999999999993</v>
      </c>
      <c r="I10" s="27">
        <v>39.19191919191919</v>
      </c>
      <c r="J10" s="4">
        <v>108</v>
      </c>
      <c r="K10" s="27">
        <v>32.592592592592595</v>
      </c>
      <c r="L10" s="27">
        <v>85.644160907318806</v>
      </c>
      <c r="M10" s="12">
        <f t="shared" si="0"/>
        <v>0.85644160907318811</v>
      </c>
      <c r="N10" s="12">
        <f t="shared" si="1"/>
        <v>0.93523341734876042</v>
      </c>
      <c r="O10" s="13">
        <v>1</v>
      </c>
      <c r="P10" s="20">
        <v>6</v>
      </c>
      <c r="Q10" s="10" t="s">
        <v>535</v>
      </c>
    </row>
    <row r="11" spans="1:17" ht="15.6" x14ac:dyDescent="0.3">
      <c r="A11" s="21" t="s">
        <v>210</v>
      </c>
      <c r="B11" s="21" t="s">
        <v>17</v>
      </c>
      <c r="C11" s="21" t="s">
        <v>14</v>
      </c>
      <c r="D11" s="21" t="s">
        <v>91</v>
      </c>
      <c r="E11" s="21">
        <v>1712</v>
      </c>
      <c r="F11" s="24">
        <v>24</v>
      </c>
      <c r="G11" s="29">
        <v>8.4210526315789469</v>
      </c>
      <c r="H11" s="26">
        <v>9.8000000000000007</v>
      </c>
      <c r="I11" s="27">
        <v>39.595959595959592</v>
      </c>
      <c r="J11" s="4">
        <v>100.18</v>
      </c>
      <c r="K11" s="27">
        <v>35.136753843082452</v>
      </c>
      <c r="L11" s="27">
        <v>83.153766070620989</v>
      </c>
      <c r="M11" s="12">
        <f t="shared" si="0"/>
        <v>0.83153766070620994</v>
      </c>
      <c r="N11" s="12">
        <f t="shared" si="1"/>
        <v>0.90803832956930186</v>
      </c>
      <c r="O11" s="13">
        <v>1</v>
      </c>
      <c r="P11" s="20">
        <v>7</v>
      </c>
      <c r="Q11" s="10" t="s">
        <v>535</v>
      </c>
    </row>
    <row r="12" spans="1:17" ht="15.6" x14ac:dyDescent="0.3">
      <c r="A12" s="21" t="s">
        <v>504</v>
      </c>
      <c r="B12" s="21" t="s">
        <v>505</v>
      </c>
      <c r="C12" s="21" t="s">
        <v>27</v>
      </c>
      <c r="D12" s="21" t="s">
        <v>116</v>
      </c>
      <c r="E12" s="21">
        <v>1801</v>
      </c>
      <c r="F12" s="24">
        <v>39.5</v>
      </c>
      <c r="G12" s="29">
        <v>13.859649122807017</v>
      </c>
      <c r="H12" s="26">
        <v>9.1</v>
      </c>
      <c r="I12" s="27">
        <v>36.767676767676768</v>
      </c>
      <c r="J12" s="4">
        <v>110</v>
      </c>
      <c r="K12" s="27">
        <v>32</v>
      </c>
      <c r="L12" s="27">
        <v>82.627325890483789</v>
      </c>
      <c r="M12" s="12">
        <f t="shared" si="0"/>
        <v>0.82627325890483794</v>
      </c>
      <c r="N12" s="12">
        <f t="shared" si="1"/>
        <v>0.90228960784112455</v>
      </c>
      <c r="O12" s="13">
        <v>1</v>
      </c>
      <c r="P12" s="20">
        <v>8</v>
      </c>
      <c r="Q12" s="10" t="s">
        <v>535</v>
      </c>
    </row>
    <row r="13" spans="1:17" ht="15.6" x14ac:dyDescent="0.3">
      <c r="A13" s="21" t="s">
        <v>506</v>
      </c>
      <c r="B13" s="21" t="s">
        <v>43</v>
      </c>
      <c r="C13" s="21" t="s">
        <v>14</v>
      </c>
      <c r="D13" s="21" t="s">
        <v>80</v>
      </c>
      <c r="E13" s="21">
        <v>1455</v>
      </c>
      <c r="F13" s="24">
        <v>20</v>
      </c>
      <c r="G13" s="29">
        <v>7.0175438596491224</v>
      </c>
      <c r="H13" s="26">
        <v>9.4</v>
      </c>
      <c r="I13" s="27">
        <v>37.979797979797979</v>
      </c>
      <c r="J13" s="4">
        <v>95</v>
      </c>
      <c r="K13" s="27">
        <v>37.05263157894737</v>
      </c>
      <c r="L13" s="27">
        <v>82.049973418394472</v>
      </c>
      <c r="M13" s="12">
        <f t="shared" si="0"/>
        <v>0.82049973418394473</v>
      </c>
      <c r="N13" s="12">
        <f t="shared" si="1"/>
        <v>0.89598492437214683</v>
      </c>
      <c r="O13" s="13">
        <v>2</v>
      </c>
      <c r="P13" s="20">
        <v>9</v>
      </c>
      <c r="Q13" s="10" t="s">
        <v>535</v>
      </c>
    </row>
    <row r="14" spans="1:17" ht="19.5" customHeight="1" x14ac:dyDescent="0.3">
      <c r="A14" s="21" t="s">
        <v>507</v>
      </c>
      <c r="B14" s="21" t="s">
        <v>15</v>
      </c>
      <c r="C14" s="21" t="s">
        <v>461</v>
      </c>
      <c r="D14" s="21" t="s">
        <v>116</v>
      </c>
      <c r="E14" s="21">
        <v>1713</v>
      </c>
      <c r="F14" s="24">
        <v>40</v>
      </c>
      <c r="G14" s="29">
        <v>14.035087719298245</v>
      </c>
      <c r="H14" s="26">
        <v>9.1999999999999993</v>
      </c>
      <c r="I14" s="27">
        <v>37.171717171717169</v>
      </c>
      <c r="J14" s="4">
        <v>115</v>
      </c>
      <c r="K14" s="27">
        <v>30.608695652173914</v>
      </c>
      <c r="L14" s="27">
        <v>81.81550054318933</v>
      </c>
      <c r="M14" s="14">
        <f t="shared" si="0"/>
        <v>0.81815500543189335</v>
      </c>
      <c r="N14" s="14">
        <f t="shared" si="1"/>
        <v>0.89342448281920783</v>
      </c>
      <c r="O14" s="15">
        <v>2</v>
      </c>
      <c r="P14" s="20">
        <v>10</v>
      </c>
      <c r="Q14" s="10" t="s">
        <v>535</v>
      </c>
    </row>
    <row r="15" spans="1:17" ht="15.6" x14ac:dyDescent="0.3">
      <c r="A15" s="21" t="s">
        <v>508</v>
      </c>
      <c r="B15" s="21" t="s">
        <v>509</v>
      </c>
      <c r="C15" s="21" t="s">
        <v>13</v>
      </c>
      <c r="D15" s="21" t="s">
        <v>87</v>
      </c>
      <c r="E15" s="21">
        <v>1596</v>
      </c>
      <c r="F15" s="24">
        <v>31</v>
      </c>
      <c r="G15" s="29">
        <v>10.87719298245614</v>
      </c>
      <c r="H15" s="26">
        <v>8.3000000000000007</v>
      </c>
      <c r="I15" s="27">
        <v>33.535353535353536</v>
      </c>
      <c r="J15" s="4">
        <v>96</v>
      </c>
      <c r="K15" s="27">
        <v>36.666666666666664</v>
      </c>
      <c r="L15" s="27">
        <v>81.079213184476345</v>
      </c>
      <c r="M15" s="12">
        <f t="shared" si="0"/>
        <v>0.8107921318447634</v>
      </c>
      <c r="N15" s="12">
        <f t="shared" si="1"/>
        <v>0.8853842319095746</v>
      </c>
      <c r="O15" s="13">
        <v>1</v>
      </c>
      <c r="P15" s="20">
        <v>11</v>
      </c>
      <c r="Q15" s="10" t="s">
        <v>535</v>
      </c>
    </row>
    <row r="16" spans="1:17" ht="15.6" x14ac:dyDescent="0.3">
      <c r="A16" s="21" t="s">
        <v>510</v>
      </c>
      <c r="B16" s="21" t="s">
        <v>505</v>
      </c>
      <c r="C16" s="21" t="s">
        <v>511</v>
      </c>
      <c r="D16" s="21" t="s">
        <v>84</v>
      </c>
      <c r="E16" s="21">
        <v>1980</v>
      </c>
      <c r="F16" s="24">
        <v>19</v>
      </c>
      <c r="G16" s="29">
        <v>6.666666666666667</v>
      </c>
      <c r="H16" s="26">
        <v>9.5</v>
      </c>
      <c r="I16" s="27">
        <v>38.383838383838381</v>
      </c>
      <c r="J16" s="4">
        <v>99</v>
      </c>
      <c r="K16" s="27">
        <v>35.555555555555557</v>
      </c>
      <c r="L16" s="27">
        <v>80.606060606060595</v>
      </c>
      <c r="M16" s="12">
        <f t="shared" si="0"/>
        <v>0.80606060606060592</v>
      </c>
      <c r="N16" s="12">
        <f t="shared" si="1"/>
        <v>0.8802174102821434</v>
      </c>
      <c r="O16" s="13">
        <v>1</v>
      </c>
      <c r="P16" s="20">
        <v>12</v>
      </c>
      <c r="Q16" s="10" t="s">
        <v>535</v>
      </c>
    </row>
    <row r="17" spans="1:17" ht="15.6" x14ac:dyDescent="0.3">
      <c r="A17" s="21" t="s">
        <v>512</v>
      </c>
      <c r="B17" s="21" t="s">
        <v>43</v>
      </c>
      <c r="C17" s="21" t="s">
        <v>18</v>
      </c>
      <c r="D17" s="21" t="s">
        <v>88</v>
      </c>
      <c r="E17" s="21">
        <v>1849</v>
      </c>
      <c r="F17" s="24">
        <v>32.5</v>
      </c>
      <c r="G17" s="29">
        <v>11.403508771929825</v>
      </c>
      <c r="H17" s="26">
        <v>8.4</v>
      </c>
      <c r="I17" s="27">
        <v>33.939393939393938</v>
      </c>
      <c r="J17" s="4">
        <v>100.56</v>
      </c>
      <c r="K17" s="27">
        <v>35.003977724741446</v>
      </c>
      <c r="L17" s="27">
        <v>80.346880436065206</v>
      </c>
      <c r="M17" s="12">
        <f t="shared" si="0"/>
        <v>0.80346880436065204</v>
      </c>
      <c r="N17" s="12">
        <f t="shared" si="1"/>
        <v>0.87738716530658534</v>
      </c>
      <c r="O17" s="13">
        <v>1</v>
      </c>
      <c r="P17" s="20">
        <v>13</v>
      </c>
      <c r="Q17" s="10" t="s">
        <v>535</v>
      </c>
    </row>
    <row r="18" spans="1:17" ht="15.6" x14ac:dyDescent="0.3">
      <c r="A18" s="21" t="s">
        <v>513</v>
      </c>
      <c r="B18" s="21" t="s">
        <v>337</v>
      </c>
      <c r="C18" s="21" t="s">
        <v>21</v>
      </c>
      <c r="D18" s="21" t="s">
        <v>87</v>
      </c>
      <c r="E18" s="21">
        <v>1737</v>
      </c>
      <c r="F18" s="24">
        <v>21.5</v>
      </c>
      <c r="G18" s="29">
        <v>7.5438596491228074</v>
      </c>
      <c r="H18" s="26">
        <v>8.5</v>
      </c>
      <c r="I18" s="27">
        <v>34.343434343434339</v>
      </c>
      <c r="J18" s="4">
        <v>95</v>
      </c>
      <c r="K18" s="27">
        <v>37.05263157894737</v>
      </c>
      <c r="L18" s="27">
        <v>78.939925571504517</v>
      </c>
      <c r="M18" s="12">
        <f t="shared" si="0"/>
        <v>0.78939925571504521</v>
      </c>
      <c r="N18" s="12">
        <f t="shared" si="1"/>
        <v>0.86202323165251515</v>
      </c>
      <c r="O18" s="13">
        <v>2</v>
      </c>
      <c r="P18" s="20">
        <v>14</v>
      </c>
      <c r="Q18" s="10" t="s">
        <v>535</v>
      </c>
    </row>
    <row r="19" spans="1:17" ht="15.6" x14ac:dyDescent="0.3">
      <c r="A19" s="21" t="s">
        <v>514</v>
      </c>
      <c r="B19" s="21" t="s">
        <v>195</v>
      </c>
      <c r="C19" s="21" t="s">
        <v>515</v>
      </c>
      <c r="D19" s="21" t="s">
        <v>87</v>
      </c>
      <c r="E19" s="21">
        <v>1116</v>
      </c>
      <c r="F19" s="24">
        <v>27</v>
      </c>
      <c r="G19" s="29">
        <v>9.473684210526315</v>
      </c>
      <c r="H19" s="26">
        <v>8.1999999999999993</v>
      </c>
      <c r="I19" s="27">
        <v>33.131313131313128</v>
      </c>
      <c r="J19" s="4">
        <v>99</v>
      </c>
      <c r="K19" s="27">
        <v>35.555555555555557</v>
      </c>
      <c r="L19" s="27">
        <v>78.160552897395007</v>
      </c>
      <c r="M19" s="12">
        <f t="shared" si="0"/>
        <v>0.78160552897395008</v>
      </c>
      <c r="N19" s="12">
        <f t="shared" si="1"/>
        <v>0.85351248951115122</v>
      </c>
      <c r="O19" s="13">
        <v>3</v>
      </c>
      <c r="P19" s="20">
        <v>15</v>
      </c>
      <c r="Q19" s="4"/>
    </row>
    <row r="20" spans="1:17" ht="15.6" x14ac:dyDescent="0.3">
      <c r="A20" s="21" t="s">
        <v>90</v>
      </c>
      <c r="B20" s="21" t="s">
        <v>20</v>
      </c>
      <c r="C20" s="21" t="s">
        <v>27</v>
      </c>
      <c r="D20" s="21" t="s">
        <v>88</v>
      </c>
      <c r="E20" s="21">
        <v>1784</v>
      </c>
      <c r="F20" s="24">
        <v>41</v>
      </c>
      <c r="G20" s="29">
        <v>14.385964912280702</v>
      </c>
      <c r="H20" s="26">
        <v>7.5</v>
      </c>
      <c r="I20" s="27">
        <v>30.303030303030301</v>
      </c>
      <c r="J20" s="4">
        <v>133.72</v>
      </c>
      <c r="K20" s="27">
        <v>26.323661381992224</v>
      </c>
      <c r="L20" s="27">
        <v>71.01265659730322</v>
      </c>
      <c r="M20" s="12">
        <f t="shared" si="0"/>
        <v>0.71012656597303225</v>
      </c>
      <c r="N20" s="12">
        <f t="shared" si="1"/>
        <v>0.77545753033157994</v>
      </c>
      <c r="O20" s="13">
        <v>2</v>
      </c>
      <c r="P20" s="20">
        <v>16</v>
      </c>
      <c r="Q20" s="4"/>
    </row>
    <row r="21" spans="1:17" ht="15.6" x14ac:dyDescent="0.3">
      <c r="A21" s="21" t="s">
        <v>516</v>
      </c>
      <c r="B21" s="21" t="s">
        <v>23</v>
      </c>
      <c r="C21" s="21" t="s">
        <v>42</v>
      </c>
      <c r="D21" s="21" t="s">
        <v>88</v>
      </c>
      <c r="E21" s="21">
        <v>1863</v>
      </c>
      <c r="F21" s="24">
        <v>40.5</v>
      </c>
      <c r="G21" s="29">
        <v>14.210526315789474</v>
      </c>
      <c r="H21" s="26">
        <v>7</v>
      </c>
      <c r="I21" s="27">
        <v>28.28282828282828</v>
      </c>
      <c r="J21" s="4">
        <v>150.25</v>
      </c>
      <c r="K21" s="27">
        <v>23.427620632279535</v>
      </c>
      <c r="L21" s="27">
        <v>65.920975230897284</v>
      </c>
      <c r="M21" s="12">
        <f t="shared" si="0"/>
        <v>0.65920975230897283</v>
      </c>
      <c r="N21" s="12">
        <f t="shared" si="1"/>
        <v>0.71985641854641091</v>
      </c>
      <c r="O21" s="13">
        <v>3</v>
      </c>
      <c r="P21" s="20">
        <v>17</v>
      </c>
      <c r="Q21" s="4"/>
    </row>
    <row r="22" spans="1:17" ht="15.6" x14ac:dyDescent="0.3">
      <c r="A22" s="21" t="s">
        <v>517</v>
      </c>
      <c r="B22" s="21" t="s">
        <v>23</v>
      </c>
      <c r="C22" s="21" t="s">
        <v>518</v>
      </c>
      <c r="D22" s="21" t="s">
        <v>80</v>
      </c>
      <c r="E22" s="21">
        <v>1521</v>
      </c>
      <c r="F22" s="24">
        <v>19.5</v>
      </c>
      <c r="G22" s="29">
        <v>6.8421052631578947</v>
      </c>
      <c r="H22" s="26">
        <v>8.1</v>
      </c>
      <c r="I22" s="27">
        <v>32.727272727272727</v>
      </c>
      <c r="J22" s="4">
        <v>135</v>
      </c>
      <c r="K22" s="27">
        <v>26.074074074074073</v>
      </c>
      <c r="L22" s="27">
        <v>65.6434520645047</v>
      </c>
      <c r="M22" s="12">
        <f t="shared" si="0"/>
        <v>0.65643452064504704</v>
      </c>
      <c r="N22" s="12">
        <f t="shared" si="1"/>
        <v>0.71682586822576899</v>
      </c>
      <c r="O22" s="13">
        <v>3</v>
      </c>
      <c r="P22" s="20">
        <v>18</v>
      </c>
      <c r="Q22" s="4"/>
    </row>
    <row r="23" spans="1:17" ht="15.6" x14ac:dyDescent="0.3">
      <c r="A23" s="21" t="s">
        <v>287</v>
      </c>
      <c r="B23" s="21" t="s">
        <v>257</v>
      </c>
      <c r="C23" s="21" t="s">
        <v>42</v>
      </c>
      <c r="D23" s="21" t="s">
        <v>235</v>
      </c>
      <c r="E23" s="21">
        <v>1728</v>
      </c>
      <c r="F23" s="24">
        <v>48</v>
      </c>
      <c r="G23" s="29">
        <v>16.842105263157894</v>
      </c>
      <c r="H23" s="26">
        <v>6</v>
      </c>
      <c r="I23" s="27">
        <v>24.242424242424242</v>
      </c>
      <c r="J23" s="4">
        <v>165.35</v>
      </c>
      <c r="K23" s="27">
        <v>21.288176595101302</v>
      </c>
      <c r="L23" s="27">
        <v>62.372706100683445</v>
      </c>
      <c r="M23" s="12">
        <f t="shared" si="0"/>
        <v>0.62372706100683439</v>
      </c>
      <c r="N23" s="12">
        <f t="shared" si="1"/>
        <v>0.68110935360739977</v>
      </c>
      <c r="O23" s="13">
        <v>2</v>
      </c>
      <c r="P23" s="20">
        <v>19</v>
      </c>
      <c r="Q23" s="4"/>
    </row>
    <row r="24" spans="1:17" ht="15.6" x14ac:dyDescent="0.3">
      <c r="A24" s="21" t="s">
        <v>519</v>
      </c>
      <c r="B24" s="21" t="s">
        <v>32</v>
      </c>
      <c r="C24" s="21" t="s">
        <v>14</v>
      </c>
      <c r="D24" s="21" t="s">
        <v>235</v>
      </c>
      <c r="E24" s="21">
        <v>1221</v>
      </c>
      <c r="F24" s="24">
        <v>43</v>
      </c>
      <c r="G24" s="29">
        <v>15.087719298245615</v>
      </c>
      <c r="H24" s="26">
        <v>6.4</v>
      </c>
      <c r="I24" s="27">
        <v>25.858585858585858</v>
      </c>
      <c r="J24" s="4">
        <v>167.98</v>
      </c>
      <c r="K24" s="27">
        <v>20.954875580426243</v>
      </c>
      <c r="L24" s="27">
        <v>61.901180737257718</v>
      </c>
      <c r="M24" s="12">
        <f t="shared" si="0"/>
        <v>0.61901180737257722</v>
      </c>
      <c r="N24" s="12">
        <f t="shared" ref="N24:N29" si="2">L24/$L$5</f>
        <v>0.67596030115208439</v>
      </c>
      <c r="O24" s="8">
        <v>3</v>
      </c>
      <c r="P24" s="20">
        <v>20</v>
      </c>
      <c r="Q24" s="4"/>
    </row>
    <row r="25" spans="1:17" ht="15.6" x14ac:dyDescent="0.3">
      <c r="A25" s="21" t="s">
        <v>520</v>
      </c>
      <c r="B25" s="21" t="s">
        <v>38</v>
      </c>
      <c r="C25" s="21" t="s">
        <v>56</v>
      </c>
      <c r="D25" s="21" t="s">
        <v>88</v>
      </c>
      <c r="E25" s="21">
        <v>1496</v>
      </c>
      <c r="F25" s="24">
        <v>30</v>
      </c>
      <c r="G25" s="29">
        <v>10.526315789473685</v>
      </c>
      <c r="H25" s="26">
        <v>6.5</v>
      </c>
      <c r="I25" s="27">
        <v>26.262626262626263</v>
      </c>
      <c r="J25" s="4">
        <v>144.35</v>
      </c>
      <c r="K25" s="27">
        <v>24.385174922064429</v>
      </c>
      <c r="L25" s="27">
        <v>61.174116974164377</v>
      </c>
      <c r="M25" s="12">
        <f t="shared" si="0"/>
        <v>0.61174116974164372</v>
      </c>
      <c r="N25" s="12">
        <f t="shared" si="2"/>
        <v>0.66802077181833242</v>
      </c>
      <c r="O25" s="8">
        <v>4</v>
      </c>
      <c r="P25" s="20">
        <v>21</v>
      </c>
      <c r="Q25" s="4"/>
    </row>
    <row r="26" spans="1:17" ht="15.6" x14ac:dyDescent="0.3">
      <c r="A26" s="21" t="s">
        <v>521</v>
      </c>
      <c r="B26" s="21" t="s">
        <v>29</v>
      </c>
      <c r="C26" s="21" t="s">
        <v>37</v>
      </c>
      <c r="D26" s="21" t="s">
        <v>80</v>
      </c>
      <c r="E26" s="21">
        <v>1120</v>
      </c>
      <c r="F26" s="24">
        <v>8</v>
      </c>
      <c r="G26" s="29">
        <v>2.807017543859649</v>
      </c>
      <c r="H26" s="26">
        <v>7.5</v>
      </c>
      <c r="I26" s="27">
        <v>30.303030303030301</v>
      </c>
      <c r="J26" s="4">
        <v>134</v>
      </c>
      <c r="K26" s="27">
        <v>26.268656716417912</v>
      </c>
      <c r="L26" s="27">
        <v>59.378704563307863</v>
      </c>
      <c r="M26" s="12">
        <f t="shared" si="0"/>
        <v>0.5937870456330786</v>
      </c>
      <c r="N26" s="12">
        <f t="shared" si="2"/>
        <v>0.64841488547690618</v>
      </c>
      <c r="O26" s="8">
        <v>4</v>
      </c>
      <c r="P26" s="20">
        <v>22</v>
      </c>
      <c r="Q26" s="4"/>
    </row>
    <row r="27" spans="1:17" ht="15.6" x14ac:dyDescent="0.3">
      <c r="A27" s="21" t="s">
        <v>522</v>
      </c>
      <c r="B27" s="21" t="s">
        <v>523</v>
      </c>
      <c r="C27" s="21" t="s">
        <v>524</v>
      </c>
      <c r="D27" s="21" t="s">
        <v>235</v>
      </c>
      <c r="E27" s="21">
        <v>1193</v>
      </c>
      <c r="F27" s="24">
        <v>23.5</v>
      </c>
      <c r="G27" s="29">
        <v>8.2456140350877192</v>
      </c>
      <c r="H27" s="26">
        <v>6.5</v>
      </c>
      <c r="I27" s="27">
        <v>26.262626262626263</v>
      </c>
      <c r="J27" s="4">
        <v>171.44</v>
      </c>
      <c r="K27" s="27">
        <v>20.531964535697622</v>
      </c>
      <c r="L27" s="27">
        <v>55.040204833411607</v>
      </c>
      <c r="M27" s="12">
        <f t="shared" si="0"/>
        <v>0.5504020483341161</v>
      </c>
      <c r="N27" s="12">
        <f t="shared" si="2"/>
        <v>0.60103850995320351</v>
      </c>
      <c r="O27" s="8">
        <v>4</v>
      </c>
      <c r="P27" s="20">
        <v>23</v>
      </c>
      <c r="Q27" s="4"/>
    </row>
    <row r="28" spans="1:17" ht="15.6" x14ac:dyDescent="0.3">
      <c r="A28" s="21" t="s">
        <v>525</v>
      </c>
      <c r="B28" s="21" t="s">
        <v>50</v>
      </c>
      <c r="C28" s="21" t="s">
        <v>16</v>
      </c>
      <c r="D28" s="21" t="s">
        <v>235</v>
      </c>
      <c r="E28" s="21">
        <v>2042</v>
      </c>
      <c r="F28" s="24">
        <v>22.5</v>
      </c>
      <c r="G28" s="29">
        <v>7.8947368421052628</v>
      </c>
      <c r="H28" s="26">
        <v>6.3</v>
      </c>
      <c r="I28" s="27">
        <v>25.454545454545453</v>
      </c>
      <c r="J28" s="4">
        <v>172.51</v>
      </c>
      <c r="K28" s="27">
        <v>20.404614225262304</v>
      </c>
      <c r="L28" s="27">
        <v>53.75389652191302</v>
      </c>
      <c r="M28" s="12">
        <f t="shared" si="0"/>
        <v>0.53753896521913025</v>
      </c>
      <c r="N28" s="12">
        <f t="shared" si="2"/>
        <v>0.58699203550378032</v>
      </c>
      <c r="O28" s="8">
        <v>5</v>
      </c>
      <c r="P28" s="20">
        <v>24</v>
      </c>
      <c r="Q28" s="4"/>
    </row>
    <row r="29" spans="1:17" ht="15.6" x14ac:dyDescent="0.3">
      <c r="A29" s="21" t="s">
        <v>225</v>
      </c>
      <c r="B29" s="21" t="s">
        <v>76</v>
      </c>
      <c r="C29" s="21" t="s">
        <v>138</v>
      </c>
      <c r="D29" s="21" t="s">
        <v>92</v>
      </c>
      <c r="E29" s="21">
        <v>1559</v>
      </c>
      <c r="F29" s="24">
        <v>28.5</v>
      </c>
      <c r="G29" s="29">
        <v>10</v>
      </c>
      <c r="H29" s="26">
        <v>6.7</v>
      </c>
      <c r="I29" s="27">
        <v>27.070707070707069</v>
      </c>
      <c r="J29" s="4">
        <v>250</v>
      </c>
      <c r="K29" s="27">
        <v>14.08</v>
      </c>
      <c r="L29" s="27">
        <v>51.150707070707071</v>
      </c>
      <c r="M29" s="12">
        <f t="shared" si="0"/>
        <v>0.51150707070707069</v>
      </c>
      <c r="N29" s="12">
        <f t="shared" si="2"/>
        <v>0.55856523161352778</v>
      </c>
      <c r="O29" s="8">
        <v>2</v>
      </c>
      <c r="P29" s="20">
        <v>25</v>
      </c>
      <c r="Q29" s="4"/>
    </row>
  </sheetData>
  <autoFilter ref="A3:P29" xr:uid="{00000000-0009-0000-0000-000005000000}">
    <filterColumn colId="11" showButton="0"/>
    <filterColumn colId="12" showButton="0"/>
    <filterColumn colId="14" showButton="0"/>
    <sortState ref="A6:P23">
      <sortCondition descending="1" ref="L3:L13"/>
    </sortState>
  </autoFilter>
  <mergeCells count="14">
    <mergeCell ref="F3:F4"/>
    <mergeCell ref="A3:A4"/>
    <mergeCell ref="B3:B4"/>
    <mergeCell ref="C3:C4"/>
    <mergeCell ref="D3:D4"/>
    <mergeCell ref="E3:E4"/>
    <mergeCell ref="Q2:Q3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3"/>
  <sheetViews>
    <sheetView zoomScale="80" zoomScaleNormal="80" workbookViewId="0">
      <selection activeCell="O5" sqref="O5:Q13"/>
    </sheetView>
  </sheetViews>
  <sheetFormatPr defaultColWidth="9.109375" defaultRowHeight="14.4" x14ac:dyDescent="0.3"/>
  <cols>
    <col min="1" max="1" width="20.109375" style="1" bestFit="1" customWidth="1"/>
    <col min="2" max="2" width="18.33203125" style="1" customWidth="1"/>
    <col min="3" max="3" width="18.44140625" style="1" bestFit="1" customWidth="1"/>
    <col min="4" max="4" width="37" style="3" customWidth="1"/>
    <col min="5" max="7" width="11.6640625" style="2" customWidth="1"/>
    <col min="8" max="8" width="17.109375" style="2" bestFit="1" customWidth="1"/>
    <col min="9" max="11" width="11.6640625" style="2" customWidth="1"/>
    <col min="12" max="12" width="14" style="2" customWidth="1"/>
    <col min="13" max="13" width="14.5546875" style="2" bestFit="1" customWidth="1"/>
    <col min="14" max="14" width="16.5546875" style="2" bestFit="1" customWidth="1"/>
    <col min="15" max="15" width="7.109375" style="5" customWidth="1"/>
    <col min="16" max="16" width="8.33203125" style="2" bestFit="1" customWidth="1"/>
    <col min="17" max="16384" width="9.109375" style="1"/>
  </cols>
  <sheetData>
    <row r="1" spans="1:17" ht="15.6" x14ac:dyDescent="0.3">
      <c r="A1" s="4" t="s">
        <v>5</v>
      </c>
      <c r="B1" s="6">
        <v>100</v>
      </c>
      <c r="C1" s="4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8"/>
      <c r="P1" s="6"/>
    </row>
    <row r="2" spans="1:17" ht="15.6" x14ac:dyDescent="0.3">
      <c r="A2" s="4"/>
      <c r="B2" s="4"/>
      <c r="C2" s="4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6"/>
      <c r="Q2" s="64" t="s">
        <v>234</v>
      </c>
    </row>
    <row r="3" spans="1:17" ht="15.6" x14ac:dyDescent="0.3">
      <c r="A3" s="56" t="s">
        <v>1</v>
      </c>
      <c r="B3" s="56" t="s">
        <v>2</v>
      </c>
      <c r="C3" s="56" t="s">
        <v>3</v>
      </c>
      <c r="D3" s="57" t="s">
        <v>4</v>
      </c>
      <c r="E3" s="56" t="s">
        <v>0</v>
      </c>
      <c r="F3" s="58" t="s">
        <v>175</v>
      </c>
      <c r="G3" s="60" t="s">
        <v>176</v>
      </c>
      <c r="H3" s="60" t="s">
        <v>177</v>
      </c>
      <c r="I3" s="60" t="s">
        <v>176</v>
      </c>
      <c r="J3" s="60" t="s">
        <v>178</v>
      </c>
      <c r="K3" s="60" t="s">
        <v>176</v>
      </c>
      <c r="L3" s="56" t="s">
        <v>6</v>
      </c>
      <c r="M3" s="56"/>
      <c r="N3" s="56"/>
      <c r="O3" s="56" t="s">
        <v>7</v>
      </c>
      <c r="P3" s="56"/>
      <c r="Q3" s="65"/>
    </row>
    <row r="4" spans="1:17" ht="15.6" x14ac:dyDescent="0.3">
      <c r="A4" s="56"/>
      <c r="B4" s="56"/>
      <c r="C4" s="56"/>
      <c r="D4" s="57"/>
      <c r="E4" s="56"/>
      <c r="F4" s="59"/>
      <c r="G4" s="61"/>
      <c r="H4" s="61"/>
      <c r="I4" s="61"/>
      <c r="J4" s="61"/>
      <c r="K4" s="61"/>
      <c r="L4" s="16" t="s">
        <v>8</v>
      </c>
      <c r="M4" s="16" t="s">
        <v>9</v>
      </c>
      <c r="N4" s="16" t="s">
        <v>10</v>
      </c>
      <c r="O4" s="10" t="s">
        <v>11</v>
      </c>
      <c r="P4" s="11" t="s">
        <v>12</v>
      </c>
      <c r="Q4" s="18"/>
    </row>
    <row r="5" spans="1:17" ht="15.6" x14ac:dyDescent="0.3">
      <c r="A5" s="4" t="s">
        <v>526</v>
      </c>
      <c r="B5" s="4" t="s">
        <v>53</v>
      </c>
      <c r="C5" s="4" t="s">
        <v>527</v>
      </c>
      <c r="D5" s="4" t="s">
        <v>315</v>
      </c>
      <c r="E5" s="4">
        <v>1577</v>
      </c>
      <c r="F5" s="24">
        <v>39.5</v>
      </c>
      <c r="G5" s="29">
        <v>13.859649122807017</v>
      </c>
      <c r="H5" s="26">
        <v>9</v>
      </c>
      <c r="I5" s="27">
        <v>37.113402061855673</v>
      </c>
      <c r="J5" s="4">
        <v>92</v>
      </c>
      <c r="K5" s="27">
        <v>39.565217391304351</v>
      </c>
      <c r="L5" s="27">
        <v>90.538268575967038</v>
      </c>
      <c r="M5" s="12">
        <f t="shared" ref="M5:M13" si="0">L5/$B$1</f>
        <v>0.9053826857596704</v>
      </c>
      <c r="N5" s="12"/>
      <c r="O5" s="13">
        <v>1</v>
      </c>
      <c r="P5" s="20">
        <v>1</v>
      </c>
      <c r="Q5" s="4" t="s">
        <v>535</v>
      </c>
    </row>
    <row r="6" spans="1:17" ht="15.6" x14ac:dyDescent="0.3">
      <c r="A6" s="4" t="s">
        <v>528</v>
      </c>
      <c r="B6" s="4" t="s">
        <v>48</v>
      </c>
      <c r="C6" s="4" t="s">
        <v>14</v>
      </c>
      <c r="D6" s="4" t="s">
        <v>235</v>
      </c>
      <c r="E6" s="4">
        <v>1628</v>
      </c>
      <c r="F6" s="24">
        <v>40.5</v>
      </c>
      <c r="G6" s="29">
        <v>14.210526315789474</v>
      </c>
      <c r="H6" s="26">
        <v>9.1999999999999993</v>
      </c>
      <c r="I6" s="27">
        <v>37.938144329896907</v>
      </c>
      <c r="J6" s="4">
        <v>95.27</v>
      </c>
      <c r="K6" s="27">
        <v>38.207200587803086</v>
      </c>
      <c r="L6" s="27">
        <v>90.355871233489466</v>
      </c>
      <c r="M6" s="12">
        <f t="shared" si="0"/>
        <v>0.90355871233489471</v>
      </c>
      <c r="N6" s="12">
        <f t="shared" ref="N6:N13" si="1">L6/$L$5</f>
        <v>0.99798541163481025</v>
      </c>
      <c r="O6" s="13">
        <v>1</v>
      </c>
      <c r="P6" s="20">
        <v>2</v>
      </c>
      <c r="Q6" s="4" t="s">
        <v>535</v>
      </c>
    </row>
    <row r="7" spans="1:17" ht="15.6" x14ac:dyDescent="0.3">
      <c r="A7" s="4" t="s">
        <v>229</v>
      </c>
      <c r="B7" s="4" t="s">
        <v>38</v>
      </c>
      <c r="C7" s="4" t="s">
        <v>230</v>
      </c>
      <c r="D7" s="4" t="s">
        <v>397</v>
      </c>
      <c r="E7" s="4">
        <v>1687</v>
      </c>
      <c r="F7" s="24">
        <v>33.5</v>
      </c>
      <c r="G7" s="29">
        <v>11.754385964912281</v>
      </c>
      <c r="H7" s="26">
        <v>9</v>
      </c>
      <c r="I7" s="27">
        <v>37.113402061855673</v>
      </c>
      <c r="J7" s="4">
        <v>95</v>
      </c>
      <c r="K7" s="27">
        <v>38.315789473684212</v>
      </c>
      <c r="L7" s="27">
        <v>87.183577500452174</v>
      </c>
      <c r="M7" s="12">
        <f t="shared" si="0"/>
        <v>0.8718357750045217</v>
      </c>
      <c r="N7" s="12">
        <f t="shared" si="1"/>
        <v>0.96294725834413242</v>
      </c>
      <c r="O7" s="13">
        <v>1</v>
      </c>
      <c r="P7" s="20">
        <v>3</v>
      </c>
      <c r="Q7" s="4" t="s">
        <v>535</v>
      </c>
    </row>
    <row r="8" spans="1:17" ht="15.6" x14ac:dyDescent="0.3">
      <c r="A8" s="4" t="s">
        <v>232</v>
      </c>
      <c r="B8" s="4" t="s">
        <v>321</v>
      </c>
      <c r="C8" s="4" t="s">
        <v>13</v>
      </c>
      <c r="D8" s="4" t="s">
        <v>88</v>
      </c>
      <c r="E8" s="4">
        <v>1872</v>
      </c>
      <c r="F8" s="24">
        <v>40</v>
      </c>
      <c r="G8" s="29">
        <v>14.035087719298245</v>
      </c>
      <c r="H8" s="26">
        <v>8.6999999999999993</v>
      </c>
      <c r="I8" s="27">
        <v>35.876288659793815</v>
      </c>
      <c r="J8" s="4">
        <v>99.78</v>
      </c>
      <c r="K8" s="27">
        <v>36.480256564441774</v>
      </c>
      <c r="L8" s="27">
        <v>86.391632943533835</v>
      </c>
      <c r="M8" s="12">
        <f t="shared" si="0"/>
        <v>0.86391632943533836</v>
      </c>
      <c r="N8" s="12">
        <f t="shared" si="1"/>
        <v>0.95420018852079191</v>
      </c>
      <c r="O8" s="13">
        <v>1</v>
      </c>
      <c r="P8" s="20">
        <v>4</v>
      </c>
      <c r="Q8" s="4" t="s">
        <v>535</v>
      </c>
    </row>
    <row r="9" spans="1:17" ht="15.6" x14ac:dyDescent="0.3">
      <c r="A9" s="4" t="s">
        <v>227</v>
      </c>
      <c r="B9" s="4" t="s">
        <v>228</v>
      </c>
      <c r="C9" s="4" t="s">
        <v>529</v>
      </c>
      <c r="D9" s="4" t="s">
        <v>397</v>
      </c>
      <c r="E9" s="4">
        <v>1935</v>
      </c>
      <c r="F9" s="24">
        <v>34.5</v>
      </c>
      <c r="G9" s="29">
        <v>12.105263157894736</v>
      </c>
      <c r="H9" s="26">
        <v>8.9</v>
      </c>
      <c r="I9" s="27">
        <v>36.701030927835056</v>
      </c>
      <c r="J9" s="4">
        <v>100</v>
      </c>
      <c r="K9" s="27">
        <v>36.4</v>
      </c>
      <c r="L9" s="27">
        <v>85.20629408572978</v>
      </c>
      <c r="M9" s="12">
        <f t="shared" si="0"/>
        <v>0.85206294085729783</v>
      </c>
      <c r="N9" s="12">
        <f t="shared" si="1"/>
        <v>0.94110805768542605</v>
      </c>
      <c r="O9" s="13">
        <v>2</v>
      </c>
      <c r="P9" s="20">
        <v>5</v>
      </c>
      <c r="Q9" s="4" t="s">
        <v>535</v>
      </c>
    </row>
    <row r="10" spans="1:17" ht="15.6" x14ac:dyDescent="0.3">
      <c r="A10" s="4" t="s">
        <v>140</v>
      </c>
      <c r="B10" s="4" t="s">
        <v>260</v>
      </c>
      <c r="C10" s="4" t="s">
        <v>18</v>
      </c>
      <c r="D10" s="4" t="s">
        <v>91</v>
      </c>
      <c r="E10" s="4">
        <v>1341</v>
      </c>
      <c r="F10" s="24">
        <v>17</v>
      </c>
      <c r="G10" s="29">
        <v>5.9649122807017543</v>
      </c>
      <c r="H10" s="26">
        <v>9.6999999999999993</v>
      </c>
      <c r="I10" s="27">
        <v>40</v>
      </c>
      <c r="J10" s="4">
        <v>95.09</v>
      </c>
      <c r="K10" s="27">
        <v>38.279524660847613</v>
      </c>
      <c r="L10" s="27">
        <v>84.244436941549367</v>
      </c>
      <c r="M10" s="12">
        <f t="shared" si="0"/>
        <v>0.84244436941549372</v>
      </c>
      <c r="N10" s="12">
        <f t="shared" si="1"/>
        <v>0.93048429428339718</v>
      </c>
      <c r="O10" s="13">
        <v>1</v>
      </c>
      <c r="P10" s="20">
        <v>6</v>
      </c>
      <c r="Q10" s="4" t="s">
        <v>535</v>
      </c>
    </row>
    <row r="11" spans="1:17" ht="15.6" x14ac:dyDescent="0.3">
      <c r="A11" s="4" t="s">
        <v>530</v>
      </c>
      <c r="B11" s="4" t="s">
        <v>75</v>
      </c>
      <c r="C11" s="4" t="s">
        <v>42</v>
      </c>
      <c r="D11" s="4" t="s">
        <v>87</v>
      </c>
      <c r="E11" s="4">
        <v>1260</v>
      </c>
      <c r="F11" s="24">
        <v>27.5</v>
      </c>
      <c r="G11" s="29">
        <v>9.6491228070175445</v>
      </c>
      <c r="H11" s="26">
        <v>8.1999999999999993</v>
      </c>
      <c r="I11" s="27">
        <v>33.814432989690722</v>
      </c>
      <c r="J11" s="4">
        <v>91</v>
      </c>
      <c r="K11" s="27">
        <v>40</v>
      </c>
      <c r="L11" s="27">
        <v>83.463555796708263</v>
      </c>
      <c r="M11" s="12">
        <f t="shared" si="0"/>
        <v>0.83463555796708266</v>
      </c>
      <c r="N11" s="12">
        <f t="shared" si="1"/>
        <v>0.92185942043587166</v>
      </c>
      <c r="O11" s="13">
        <v>1</v>
      </c>
      <c r="P11" s="20">
        <v>7</v>
      </c>
      <c r="Q11" s="4" t="s">
        <v>535</v>
      </c>
    </row>
    <row r="12" spans="1:17" ht="15.6" x14ac:dyDescent="0.3">
      <c r="A12" s="4" t="s">
        <v>531</v>
      </c>
      <c r="B12" s="4" t="s">
        <v>17</v>
      </c>
      <c r="C12" s="4" t="s">
        <v>67</v>
      </c>
      <c r="D12" s="4" t="s">
        <v>88</v>
      </c>
      <c r="E12" s="4">
        <v>1819</v>
      </c>
      <c r="F12" s="24">
        <v>31.5</v>
      </c>
      <c r="G12" s="29">
        <v>11.052631578947368</v>
      </c>
      <c r="H12" s="26">
        <v>8</v>
      </c>
      <c r="I12" s="27">
        <v>32.989690721649488</v>
      </c>
      <c r="J12" s="4">
        <v>144.62</v>
      </c>
      <c r="K12" s="27">
        <v>25.169409486931269</v>
      </c>
      <c r="L12" s="27">
        <v>69.211731787528123</v>
      </c>
      <c r="M12" s="12">
        <f t="shared" si="0"/>
        <v>0.69211731787528119</v>
      </c>
      <c r="N12" s="12">
        <f t="shared" si="1"/>
        <v>0.76444726496459703</v>
      </c>
      <c r="O12" s="13">
        <v>2</v>
      </c>
      <c r="P12" s="20">
        <v>8</v>
      </c>
      <c r="Q12" s="4" t="s">
        <v>535</v>
      </c>
    </row>
    <row r="13" spans="1:17" ht="15.6" x14ac:dyDescent="0.3">
      <c r="A13" s="4" t="s">
        <v>233</v>
      </c>
      <c r="B13" s="4" t="s">
        <v>48</v>
      </c>
      <c r="C13" s="4" t="s">
        <v>16</v>
      </c>
      <c r="D13" s="4" t="s">
        <v>397</v>
      </c>
      <c r="E13" s="4">
        <v>1811</v>
      </c>
      <c r="F13" s="24">
        <v>40</v>
      </c>
      <c r="G13" s="29">
        <v>14.035087719298245</v>
      </c>
      <c r="H13" s="26">
        <v>6.8</v>
      </c>
      <c r="I13" s="27">
        <v>28.041237113402065</v>
      </c>
      <c r="J13" s="4">
        <v>160</v>
      </c>
      <c r="K13" s="27">
        <v>22.75</v>
      </c>
      <c r="L13" s="27">
        <v>64.826324832700308</v>
      </c>
      <c r="M13" s="12">
        <f t="shared" si="0"/>
        <v>0.64826324832700311</v>
      </c>
      <c r="N13" s="12">
        <f t="shared" si="1"/>
        <v>0.71601021150859689</v>
      </c>
      <c r="O13" s="13">
        <v>3</v>
      </c>
      <c r="P13" s="20">
        <v>9</v>
      </c>
      <c r="Q13" s="4" t="s">
        <v>535</v>
      </c>
    </row>
  </sheetData>
  <autoFilter ref="A3:P13" xr:uid="{00000000-0009-0000-0000-000006000000}">
    <filterColumn colId="11" showButton="0"/>
    <filterColumn colId="12" showButton="0"/>
    <filterColumn colId="14" showButton="0"/>
    <sortState ref="A6:R13">
      <sortCondition descending="1" ref="L3:L13"/>
    </sortState>
  </autoFilter>
  <mergeCells count="14">
    <mergeCell ref="F3:F4"/>
    <mergeCell ref="A3:A4"/>
    <mergeCell ref="B3:B4"/>
    <mergeCell ref="C3:C4"/>
    <mergeCell ref="D3:D4"/>
    <mergeCell ref="E3:E4"/>
    <mergeCell ref="Q2:Q3"/>
    <mergeCell ref="O3:P3"/>
    <mergeCell ref="G3:G4"/>
    <mergeCell ref="H3:H4"/>
    <mergeCell ref="I3:I4"/>
    <mergeCell ref="J3:J4"/>
    <mergeCell ref="K3:K4"/>
    <mergeCell ref="L3:N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2024-11-04T13:07:32Z</dcterms:modified>
</cp:coreProperties>
</file>