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1. Февраль\на Думу\"/>
    </mc:Choice>
  </mc:AlternateContent>
  <bookViews>
    <workbookView xWindow="0" yWindow="0" windowWidth="28800" windowHeight="12435"/>
  </bookViews>
  <sheets>
    <sheet name="Приложение №1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1" l="1"/>
  <c r="C73" i="11" l="1"/>
  <c r="C9" i="11" l="1"/>
  <c r="C23" i="11" l="1"/>
  <c r="C74" i="11" l="1"/>
  <c r="C70" i="11" l="1"/>
  <c r="C69" i="11"/>
  <c r="C68" i="11"/>
  <c r="C66" i="11"/>
  <c r="C65" i="11"/>
  <c r="C62" i="11"/>
  <c r="C60" i="11"/>
  <c r="C59" i="11"/>
  <c r="C53" i="11"/>
  <c r="C52" i="11"/>
  <c r="C50" i="11"/>
  <c r="C49" i="11"/>
  <c r="C48" i="11"/>
  <c r="C47" i="11"/>
  <c r="C42" i="11"/>
  <c r="C40" i="11"/>
  <c r="C37" i="11"/>
  <c r="C36" i="11"/>
  <c r="C27" i="11" s="1"/>
  <c r="C20" i="11"/>
  <c r="C17" i="11"/>
  <c r="C11" i="11"/>
  <c r="C39" i="11" l="1"/>
  <c r="C26" i="11" s="1"/>
  <c r="C15" i="11"/>
  <c r="C8" i="11" s="1"/>
  <c r="C46" i="11"/>
  <c r="C7" i="11" l="1"/>
  <c r="C81" i="11" l="1"/>
</calcChain>
</file>

<file path=xl/sharedStrings.xml><?xml version="1.0" encoding="utf-8"?>
<sst xmlns="http://schemas.openxmlformats.org/spreadsheetml/2006/main" count="155" uniqueCount="155">
  <si>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</si>
  <si>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</si>
  <si>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</si>
  <si>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</si>
  <si>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</si>
  <si>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</si>
  <si>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</si>
  <si>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</si>
  <si>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</si>
  <si>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</si>
  <si>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</si>
  <si>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</si>
  <si>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</si>
  <si>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</si>
  <si>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</si>
  <si>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</si>
  <si>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</si>
  <si>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</si>
  <si>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</si>
  <si>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</si>
  <si>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</si>
  <si>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</si>
  <si>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</si>
  <si>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</si>
  <si>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</si>
  <si>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</si>
  <si>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</si>
  <si>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</si>
  <si>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</si>
  <si>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</si>
  <si>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</si>
  <si>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</si>
  <si>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</si>
  <si>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</si>
  <si>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</si>
  <si>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</si>
  <si>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</si>
  <si>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</si>
  <si>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</si>
  <si>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</si>
  <si>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</si>
  <si>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</si>
  <si>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</si>
  <si>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</si>
  <si>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</si>
  <si>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</si>
  <si>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</si>
  <si>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</si>
  <si>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</si>
  <si>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</si>
  <si>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</si>
  <si>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</si>
  <si>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</si>
  <si>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</si>
  <si>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</si>
  <si>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</si>
  <si>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</si>
  <si>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</si>
  <si>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</si>
  <si>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</si>
  <si>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</si>
  <si>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</si>
  <si>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</si>
  <si>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</si>
  <si>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</si>
  <si>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</si>
  <si>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</si>
  <si>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</si>
  <si>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</si>
  <si>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</si>
  <si>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</si>
  <si>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</si>
  <si>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</si>
  <si>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</si>
  <si>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</si>
  <si>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</si>
  <si>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</si>
  <si>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</si>
  <si>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</si>
  <si>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</si>
  <si>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</si>
  <si>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</si>
  <si>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</si>
  <si>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</si>
  <si>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</si>
  <si>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</si>
  <si>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</si>
  <si>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</si>
  <si>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</si>
  <si>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</si>
  <si>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</si>
  <si>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</si>
  <si>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</si>
  <si>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</si>
  <si>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</si>
  <si>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</si>
  <si>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</si>
  <si>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</si>
  <si>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</si>
  <si>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</si>
  <si>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</si>
  <si>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</si>
  <si>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</si>
  <si>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</si>
  <si>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</si>
  <si>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</si>
  <si>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</si>
  <si>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</si>
  <si>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</si>
  <si>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</si>
  <si>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</si>
  <si>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</si>
  <si>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</si>
  <si>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</si>
  <si>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</si>
  <si>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</si>
  <si>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</si>
  <si>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</si>
  <si>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</si>
  <si>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</si>
  <si>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</si>
  <si>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</si>
  <si>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</si>
  <si>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</si>
  <si>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</si>
  <si>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</si>
  <si>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</si>
  <si>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</si>
  <si>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</si>
  <si>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</si>
  <si>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</si>
  <si>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</si>
  <si>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</si>
  <si>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</si>
  <si>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</si>
  <si>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</si>
  <si>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</si>
  <si>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</si>
  <si>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</si>
  <si>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</si>
  <si>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</si>
  <si>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</si>
  <si>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</si>
  <si>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</si>
  <si>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</si>
  <si>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</si>
  <si>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</si>
  <si>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</si>
  <si>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</si>
  <si>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</si>
  <si>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от___________ № _______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</si>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</sst>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left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1"/>
  <sheetViews>
    <sheetView showGridLines="0" tabSelected="1" zoomScaleNormal="100" workbookViewId="0">
      <pane ySplit="6" topLeftCell="A70" activePane="bottomLeft" state="frozen"/>
      <selection pane="bottomLeft" activeCell="G44" sqref="G4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3.42578125" style="1" bestFit="1" customWidth="1"/>
    <col min="4" max="16384" width="9.140625" style="1"/>
  </cols>
  <sheetData>
    <row r="1" spans="1:3" ht="15.75" x14ac:dyDescent="0.2">
      <c r="A1" s="28"/>
      <c r="B1" s="2"/>
      <c r="C1" s="30" t="s">
        <v>137</v>
      </c>
    </row>
    <row r="2" spans="1:3" ht="15.75" x14ac:dyDescent="0.2">
      <c r="A2" s="31"/>
      <c r="B2" s="31"/>
      <c r="C2" s="31" t="s">
        <v>138</v>
      </c>
    </row>
    <row r="3" spans="1:3" ht="15.75" x14ac:dyDescent="0.2">
      <c r="A3" s="28"/>
      <c r="B3" s="28"/>
      <c r="C3" s="30" t="s">
        <v>150</v>
      </c>
    </row>
    <row r="4" spans="1:3" ht="15.75" x14ac:dyDescent="0.2">
      <c r="A4" s="29"/>
      <c r="B4" s="29" t="s">
        <v>139</v>
      </c>
      <c r="C4" s="24"/>
    </row>
    <row r="5" spans="1:3" ht="15.75" x14ac:dyDescent="0.2">
      <c r="A5" s="28"/>
      <c r="B5" s="28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116</v>
      </c>
    </row>
    <row r="7" spans="1:3" ht="27" customHeight="1" x14ac:dyDescent="0.2">
      <c r="A7" s="3" t="s">
        <v>3</v>
      </c>
      <c r="B7" s="15" t="s">
        <v>4</v>
      </c>
      <c r="C7" s="19">
        <f>C8+C26</f>
        <v>5932079068</v>
      </c>
    </row>
    <row r="8" spans="1:3" ht="15.75" outlineLevel="1" x14ac:dyDescent="0.2">
      <c r="A8" s="3"/>
      <c r="B8" s="4" t="s">
        <v>5</v>
      </c>
      <c r="C8" s="19">
        <f>C9+C10+C11+C15+C23</f>
        <v>5370663632</v>
      </c>
    </row>
    <row r="9" spans="1:3" ht="19.5" customHeight="1" outlineLevel="2" x14ac:dyDescent="0.2">
      <c r="A9" s="5" t="s">
        <v>6</v>
      </c>
      <c r="B9" s="6" t="s">
        <v>134</v>
      </c>
      <c r="C9" s="20">
        <f>3524079552+770671000</f>
        <v>4294750552</v>
      </c>
    </row>
    <row r="10" spans="1:3" ht="33.75" customHeight="1" outlineLevel="1" x14ac:dyDescent="0.2">
      <c r="A10" s="5" t="s">
        <v>99</v>
      </c>
      <c r="B10" s="8" t="s">
        <v>97</v>
      </c>
      <c r="C10" s="20">
        <v>14640000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776084690</v>
      </c>
    </row>
    <row r="12" spans="1:3" ht="28.5" customHeight="1" outlineLevel="2" x14ac:dyDescent="0.2">
      <c r="A12" s="5" t="s">
        <v>9</v>
      </c>
      <c r="B12" s="6" t="s">
        <v>56</v>
      </c>
      <c r="C12" s="20">
        <v>751451690</v>
      </c>
    </row>
    <row r="13" spans="1:3" s="9" customFormat="1" ht="15.75" outlineLevel="3" x14ac:dyDescent="0.2">
      <c r="A13" s="5" t="s">
        <v>98</v>
      </c>
      <c r="B13" s="6" t="s">
        <v>57</v>
      </c>
      <c r="C13" s="20">
        <v>191000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24442000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264177530</v>
      </c>
    </row>
    <row r="16" spans="1:3" s="9" customFormat="1" ht="34.5" customHeight="1" outlineLevel="3" x14ac:dyDescent="0.2">
      <c r="A16" s="5" t="s">
        <v>60</v>
      </c>
      <c r="B16" s="6" t="s">
        <v>61</v>
      </c>
      <c r="C16" s="20">
        <v>103294000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66116530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v>27683530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38433000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94767000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73682000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21085000</v>
      </c>
    </row>
    <row r="23" spans="1:3" s="9" customFormat="1" ht="15.75" customHeight="1" outlineLevel="1" x14ac:dyDescent="0.2">
      <c r="A23" s="5" t="s">
        <v>20</v>
      </c>
      <c r="B23" s="11" t="s">
        <v>21</v>
      </c>
      <c r="C23" s="20">
        <f>C24+C25</f>
        <v>21010860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21005860</v>
      </c>
    </row>
    <row r="25" spans="1:3" s="9" customFormat="1" ht="31.5" outlineLevel="3" x14ac:dyDescent="0.2">
      <c r="A25" s="5" t="s">
        <v>117</v>
      </c>
      <c r="B25" s="6" t="s">
        <v>121</v>
      </c>
      <c r="C25" s="20">
        <v>5000</v>
      </c>
    </row>
    <row r="26" spans="1:3" s="13" customFormat="1" ht="15.75" outlineLevel="7" x14ac:dyDescent="0.2">
      <c r="A26" s="3"/>
      <c r="B26" s="12" t="s">
        <v>22</v>
      </c>
      <c r="C26" s="19">
        <f>C27+C37+C39+C42+C46</f>
        <v>561415436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SUM(C28:C36)</f>
        <v>452119060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v>1273000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v>380380000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v>659688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1.5" outlineLevel="4" x14ac:dyDescent="0.2">
      <c r="A32" s="5" t="s">
        <v>31</v>
      </c>
      <c r="B32" s="6" t="s">
        <v>32</v>
      </c>
      <c r="C32" s="20">
        <v>60230300</v>
      </c>
    </row>
    <row r="33" spans="1:3" s="9" customFormat="1" ht="94.5" outlineLevel="4" x14ac:dyDescent="0.2">
      <c r="A33" s="5" t="s">
        <v>127</v>
      </c>
      <c r="B33" s="6" t="s">
        <v>128</v>
      </c>
      <c r="C33" s="20">
        <v>36</v>
      </c>
    </row>
    <row r="34" spans="1:3" s="9" customFormat="1" ht="93" customHeight="1" outlineLevel="4" x14ac:dyDescent="0.2">
      <c r="A34" s="5" t="s">
        <v>140</v>
      </c>
      <c r="B34" s="6" t="s">
        <v>132</v>
      </c>
      <c r="C34" s="20">
        <v>14</v>
      </c>
    </row>
    <row r="35" spans="1:3" s="9" customFormat="1" ht="65.25" customHeight="1" outlineLevel="4" x14ac:dyDescent="0.2">
      <c r="A35" s="5" t="s">
        <v>70</v>
      </c>
      <c r="B35" s="6" t="s">
        <v>71</v>
      </c>
      <c r="C35" s="20">
        <v>6000000</v>
      </c>
    </row>
    <row r="36" spans="1:3" s="9" customFormat="1" ht="90.75" customHeight="1" outlineLevel="4" x14ac:dyDescent="0.2">
      <c r="A36" s="5" t="s">
        <v>118</v>
      </c>
      <c r="B36" s="6" t="s">
        <v>122</v>
      </c>
      <c r="C36" s="20">
        <f>2900000+484500</f>
        <v>3384500</v>
      </c>
    </row>
    <row r="37" spans="1:3" s="9" customFormat="1" ht="28.5" customHeight="1" outlineLevel="1" x14ac:dyDescent="0.2">
      <c r="A37" s="5" t="s">
        <v>33</v>
      </c>
      <c r="B37" s="10" t="s">
        <v>34</v>
      </c>
      <c r="C37" s="20">
        <f t="shared" ref="C37" si="3">C38</f>
        <v>7018608</v>
      </c>
    </row>
    <row r="38" spans="1:3" s="9" customFormat="1" ht="25.5" customHeight="1" outlineLevel="2" x14ac:dyDescent="0.2">
      <c r="A38" s="5" t="s">
        <v>35</v>
      </c>
      <c r="B38" s="6" t="s">
        <v>36</v>
      </c>
      <c r="C38" s="20">
        <v>7018608</v>
      </c>
    </row>
    <row r="39" spans="1:3" s="9" customFormat="1" ht="32.25" customHeight="1" outlineLevel="1" x14ac:dyDescent="0.2">
      <c r="A39" s="5" t="s">
        <v>72</v>
      </c>
      <c r="B39" s="10" t="s">
        <v>109</v>
      </c>
      <c r="C39" s="20">
        <f t="shared" ref="C39" si="4">C40+C41</f>
        <v>7674868</v>
      </c>
    </row>
    <row r="40" spans="1:3" s="9" customFormat="1" ht="31.5" outlineLevel="4" x14ac:dyDescent="0.2">
      <c r="A40" s="5" t="s">
        <v>73</v>
      </c>
      <c r="B40" s="6" t="s">
        <v>141</v>
      </c>
      <c r="C40" s="20">
        <f>5352000+127100</f>
        <v>5479100</v>
      </c>
    </row>
    <row r="41" spans="1:3" s="9" customFormat="1" ht="15.75" outlineLevel="4" x14ac:dyDescent="0.2">
      <c r="A41" s="5" t="s">
        <v>74</v>
      </c>
      <c r="B41" s="6" t="s">
        <v>142</v>
      </c>
      <c r="C41" s="20">
        <f>2192900+2868</f>
        <v>2195768</v>
      </c>
    </row>
    <row r="42" spans="1:3" s="9" customFormat="1" ht="15.75" outlineLevel="1" x14ac:dyDescent="0.2">
      <c r="A42" s="5" t="s">
        <v>37</v>
      </c>
      <c r="B42" s="10" t="s">
        <v>38</v>
      </c>
      <c r="C42" s="20">
        <f t="shared" ref="C42" si="5">SUM(C43:C45)</f>
        <v>76221800</v>
      </c>
    </row>
    <row r="43" spans="1:3" s="9" customFormat="1" ht="31.5" outlineLevel="3" x14ac:dyDescent="0.2">
      <c r="A43" s="5" t="s">
        <v>75</v>
      </c>
      <c r="B43" s="6" t="s">
        <v>76</v>
      </c>
      <c r="C43" s="20">
        <v>66799900</v>
      </c>
    </row>
    <row r="44" spans="1:3" s="9" customFormat="1" ht="78.75" outlineLevel="4" x14ac:dyDescent="0.2">
      <c r="A44" s="5" t="s">
        <v>100</v>
      </c>
      <c r="B44" s="7" t="s">
        <v>101</v>
      </c>
      <c r="C44" s="20">
        <v>1921900</v>
      </c>
    </row>
    <row r="45" spans="1:3" s="9" customFormat="1" ht="47.25" outlineLevel="4" x14ac:dyDescent="0.2">
      <c r="A45" s="5" t="s">
        <v>77</v>
      </c>
      <c r="B45" s="6" t="s">
        <v>78</v>
      </c>
      <c r="C45" s="20">
        <v>7500000</v>
      </c>
    </row>
    <row r="46" spans="1:3" s="9" customFormat="1" ht="15.75" customHeight="1" outlineLevel="1" x14ac:dyDescent="0.2">
      <c r="A46" s="5" t="s">
        <v>39</v>
      </c>
      <c r="B46" s="10" t="s">
        <v>40</v>
      </c>
      <c r="C46" s="20">
        <f>SUM(C47:C72)</f>
        <v>18381100</v>
      </c>
    </row>
    <row r="47" spans="1:3" s="9" customFormat="1" ht="74.25" customHeight="1" outlineLevel="2" x14ac:dyDescent="0.2">
      <c r="A47" s="5" t="s">
        <v>79</v>
      </c>
      <c r="B47" s="6" t="s">
        <v>102</v>
      </c>
      <c r="C47" s="20">
        <f>26700+46000+15000+6000</f>
        <v>93700</v>
      </c>
    </row>
    <row r="48" spans="1:3" s="9" customFormat="1" ht="99" customHeight="1" outlineLevel="2" x14ac:dyDescent="0.2">
      <c r="A48" s="5" t="s">
        <v>80</v>
      </c>
      <c r="B48" s="6" t="s">
        <v>103</v>
      </c>
      <c r="C48" s="20">
        <f>15000+88300+2000+20500+172900+15700</f>
        <v>314400</v>
      </c>
    </row>
    <row r="49" spans="1:3" s="9" customFormat="1" ht="86.25" customHeight="1" outlineLevel="2" x14ac:dyDescent="0.2">
      <c r="A49" s="5" t="s">
        <v>119</v>
      </c>
      <c r="B49" s="6" t="s">
        <v>123</v>
      </c>
      <c r="C49" s="20">
        <f>8300+2300+16700+6700</f>
        <v>34000</v>
      </c>
    </row>
    <row r="50" spans="1:3" s="9" customFormat="1" ht="78.75" outlineLevel="2" x14ac:dyDescent="0.2">
      <c r="A50" s="5" t="s">
        <v>81</v>
      </c>
      <c r="B50" s="6" t="s">
        <v>104</v>
      </c>
      <c r="C50" s="20">
        <f>900+21600</f>
        <v>22500</v>
      </c>
    </row>
    <row r="51" spans="1:3" s="9" customFormat="1" ht="94.5" outlineLevel="2" x14ac:dyDescent="0.2">
      <c r="A51" s="5" t="s">
        <v>110</v>
      </c>
      <c r="B51" s="6" t="s">
        <v>143</v>
      </c>
      <c r="C51" s="20">
        <v>270000</v>
      </c>
    </row>
    <row r="52" spans="1:3" s="9" customFormat="1" ht="94.5" outlineLevel="2" x14ac:dyDescent="0.2">
      <c r="A52" s="5" t="s">
        <v>113</v>
      </c>
      <c r="B52" s="6" t="s">
        <v>144</v>
      </c>
      <c r="C52" s="20">
        <f>4000+113300</f>
        <v>117300</v>
      </c>
    </row>
    <row r="53" spans="1:3" s="9" customFormat="1" ht="94.5" customHeight="1" outlineLevel="2" x14ac:dyDescent="0.2">
      <c r="A53" s="5" t="s">
        <v>82</v>
      </c>
      <c r="B53" s="6" t="s">
        <v>83</v>
      </c>
      <c r="C53" s="20">
        <f>58300+690000+4400</f>
        <v>752700</v>
      </c>
    </row>
    <row r="54" spans="1:3" s="9" customFormat="1" ht="83.25" customHeight="1" outlineLevel="2" x14ac:dyDescent="0.2">
      <c r="A54" s="5" t="s">
        <v>131</v>
      </c>
      <c r="B54" s="6" t="s">
        <v>133</v>
      </c>
      <c r="C54" s="20">
        <v>8700</v>
      </c>
    </row>
    <row r="55" spans="1:3" s="9" customFormat="1" ht="83.25" customHeight="1" outlineLevel="2" x14ac:dyDescent="0.2">
      <c r="A55" s="5" t="s">
        <v>126</v>
      </c>
      <c r="B55" s="6" t="s">
        <v>129</v>
      </c>
      <c r="C55" s="20">
        <v>1000</v>
      </c>
    </row>
    <row r="56" spans="1:3" s="9" customFormat="1" ht="83.25" customHeight="1" outlineLevel="2" x14ac:dyDescent="0.2">
      <c r="A56" s="5" t="s">
        <v>125</v>
      </c>
      <c r="B56" s="6" t="s">
        <v>130</v>
      </c>
      <c r="C56" s="20">
        <v>13400</v>
      </c>
    </row>
    <row r="57" spans="1:3" s="9" customFormat="1" ht="73.5" customHeight="1" outlineLevel="2" x14ac:dyDescent="0.2">
      <c r="A57" s="5" t="s">
        <v>112</v>
      </c>
      <c r="B57" s="6" t="s">
        <v>114</v>
      </c>
      <c r="C57" s="20">
        <v>1700</v>
      </c>
    </row>
    <row r="58" spans="1:3" s="9" customFormat="1" ht="99.75" customHeight="1" outlineLevel="2" x14ac:dyDescent="0.2">
      <c r="A58" s="5" t="s">
        <v>111</v>
      </c>
      <c r="B58" s="6" t="s">
        <v>115</v>
      </c>
      <c r="C58" s="20">
        <v>116700</v>
      </c>
    </row>
    <row r="59" spans="1:3" s="9" customFormat="1" ht="94.5" outlineLevel="2" x14ac:dyDescent="0.2">
      <c r="A59" s="5" t="s">
        <v>84</v>
      </c>
      <c r="B59" s="6" t="s">
        <v>85</v>
      </c>
      <c r="C59" s="20">
        <f>14900+281000+30000+50600+75400</f>
        <v>451900</v>
      </c>
    </row>
    <row r="60" spans="1:3" s="9" customFormat="1" ht="126" outlineLevel="3" x14ac:dyDescent="0.2">
      <c r="A60" s="5" t="s">
        <v>86</v>
      </c>
      <c r="B60" s="6" t="s">
        <v>145</v>
      </c>
      <c r="C60" s="20">
        <f>1500+46100+1700+7900</f>
        <v>57200</v>
      </c>
    </row>
    <row r="61" spans="1:3" s="9" customFormat="1" ht="126" outlineLevel="3" x14ac:dyDescent="0.2">
      <c r="A61" s="5" t="s">
        <v>87</v>
      </c>
      <c r="B61" s="6" t="s">
        <v>146</v>
      </c>
      <c r="C61" s="20">
        <v>80000</v>
      </c>
    </row>
    <row r="62" spans="1:3" s="9" customFormat="1" ht="84" customHeight="1" outlineLevel="3" x14ac:dyDescent="0.2">
      <c r="A62" s="5" t="s">
        <v>88</v>
      </c>
      <c r="B62" s="6" t="s">
        <v>89</v>
      </c>
      <c r="C62" s="20">
        <f>4000+300+12000</f>
        <v>16300</v>
      </c>
    </row>
    <row r="63" spans="1:3" s="9" customFormat="1" ht="110.25" outlineLevel="3" x14ac:dyDescent="0.2">
      <c r="A63" s="5" t="s">
        <v>90</v>
      </c>
      <c r="B63" s="6" t="s">
        <v>147</v>
      </c>
      <c r="C63" s="20">
        <v>11700</v>
      </c>
    </row>
    <row r="64" spans="1:3" s="9" customFormat="1" ht="94.5" outlineLevel="3" x14ac:dyDescent="0.2">
      <c r="A64" s="5" t="s">
        <v>91</v>
      </c>
      <c r="B64" s="6" t="s">
        <v>92</v>
      </c>
      <c r="C64" s="20">
        <v>5000</v>
      </c>
    </row>
    <row r="65" spans="1:3" s="9" customFormat="1" ht="78.75" outlineLevel="3" x14ac:dyDescent="0.2">
      <c r="A65" s="5" t="s">
        <v>93</v>
      </c>
      <c r="B65" s="6" t="s">
        <v>94</v>
      </c>
      <c r="C65" s="20">
        <f>904600+1000+9900+3300+333300+333300+316700+8800+37300</f>
        <v>1948200</v>
      </c>
    </row>
    <row r="66" spans="1:3" s="9" customFormat="1" ht="78.75" outlineLevel="3" x14ac:dyDescent="0.2">
      <c r="A66" s="5" t="s">
        <v>95</v>
      </c>
      <c r="B66" s="6" t="s">
        <v>96</v>
      </c>
      <c r="C66" s="20">
        <f>58700+51300+2000+15000+156500+4453300+49600</f>
        <v>4786400</v>
      </c>
    </row>
    <row r="67" spans="1:3" s="9" customFormat="1" ht="126" outlineLevel="3" x14ac:dyDescent="0.2">
      <c r="A67" s="5" t="s">
        <v>120</v>
      </c>
      <c r="B67" s="6" t="s">
        <v>124</v>
      </c>
      <c r="C67" s="20">
        <v>184400</v>
      </c>
    </row>
    <row r="68" spans="1:3" s="9" customFormat="1" ht="63" outlineLevel="1" x14ac:dyDescent="0.2">
      <c r="A68" s="5" t="s">
        <v>42</v>
      </c>
      <c r="B68" s="14" t="s">
        <v>43</v>
      </c>
      <c r="C68" s="20">
        <f>10300+337400</f>
        <v>347700</v>
      </c>
    </row>
    <row r="69" spans="1:3" s="9" customFormat="1" ht="69.75" customHeight="1" outlineLevel="1" x14ac:dyDescent="0.2">
      <c r="A69" s="5" t="s">
        <v>44</v>
      </c>
      <c r="B69" s="14" t="s">
        <v>45</v>
      </c>
      <c r="C69" s="20">
        <f>200000+474700+382000</f>
        <v>1056700</v>
      </c>
    </row>
    <row r="70" spans="1:3" s="9" customFormat="1" ht="63" outlineLevel="1" x14ac:dyDescent="0.2">
      <c r="A70" s="5" t="s">
        <v>46</v>
      </c>
      <c r="B70" s="14" t="s">
        <v>148</v>
      </c>
      <c r="C70" s="20">
        <f>3000000+40000+1382300+208000</f>
        <v>4630300</v>
      </c>
    </row>
    <row r="71" spans="1:3" s="9" customFormat="1" ht="63" outlineLevel="1" x14ac:dyDescent="0.2">
      <c r="A71" s="26" t="s">
        <v>135</v>
      </c>
      <c r="B71" s="27" t="s">
        <v>136</v>
      </c>
      <c r="C71" s="25">
        <v>59200</v>
      </c>
    </row>
    <row r="72" spans="1:3" s="9" customFormat="1" ht="47.25" outlineLevel="3" x14ac:dyDescent="0.2">
      <c r="A72" s="5" t="s">
        <v>41</v>
      </c>
      <c r="B72" s="6" t="s">
        <v>149</v>
      </c>
      <c r="C72" s="20">
        <v>3000000</v>
      </c>
    </row>
    <row r="73" spans="1:3" ht="15.75" x14ac:dyDescent="0.2">
      <c r="A73" s="3" t="s">
        <v>47</v>
      </c>
      <c r="B73" s="15" t="s">
        <v>48</v>
      </c>
      <c r="C73" s="19">
        <f>C74+C79+C80</f>
        <v>8238511400</v>
      </c>
    </row>
    <row r="74" spans="1:3" ht="15" customHeight="1" outlineLevel="1" x14ac:dyDescent="0.2">
      <c r="A74" s="5" t="s">
        <v>49</v>
      </c>
      <c r="B74" s="11" t="s">
        <v>50</v>
      </c>
      <c r="C74" s="20">
        <f>C75+C76+C77+C78</f>
        <v>8238511400</v>
      </c>
    </row>
    <row r="75" spans="1:3" ht="15.75" outlineLevel="2" x14ac:dyDescent="0.2">
      <c r="A75" s="5" t="s">
        <v>105</v>
      </c>
      <c r="B75" s="6" t="s">
        <v>51</v>
      </c>
      <c r="C75" s="25">
        <v>401210100</v>
      </c>
    </row>
    <row r="76" spans="1:3" ht="31.5" outlineLevel="2" x14ac:dyDescent="0.2">
      <c r="A76" s="5" t="s">
        <v>106</v>
      </c>
      <c r="B76" s="6" t="s">
        <v>52</v>
      </c>
      <c r="C76" s="20">
        <v>2886486600</v>
      </c>
    </row>
    <row r="77" spans="1:3" ht="15.75" outlineLevel="2" x14ac:dyDescent="0.2">
      <c r="A77" s="5" t="s">
        <v>107</v>
      </c>
      <c r="B77" s="6" t="s">
        <v>53</v>
      </c>
      <c r="C77" s="20">
        <v>4851418400</v>
      </c>
    </row>
    <row r="78" spans="1:3" ht="15.75" outlineLevel="2" x14ac:dyDescent="0.2">
      <c r="A78" s="5" t="s">
        <v>108</v>
      </c>
      <c r="B78" s="6" t="s">
        <v>54</v>
      </c>
      <c r="C78" s="20">
        <v>99396300</v>
      </c>
    </row>
    <row r="79" spans="1:3" ht="31.5" outlineLevel="2" x14ac:dyDescent="0.2">
      <c r="A79" s="26" t="s">
        <v>151</v>
      </c>
      <c r="B79" s="33" t="s">
        <v>152</v>
      </c>
      <c r="C79" s="25">
        <v>31094</v>
      </c>
    </row>
    <row r="80" spans="1:3" ht="38.25" customHeight="1" outlineLevel="2" x14ac:dyDescent="0.2">
      <c r="A80" s="26" t="s">
        <v>153</v>
      </c>
      <c r="B80" s="33" t="s">
        <v>154</v>
      </c>
      <c r="C80" s="25">
        <v>-31094</v>
      </c>
    </row>
    <row r="81" spans="1:3" ht="15.75" x14ac:dyDescent="0.2">
      <c r="A81" s="16"/>
      <c r="B81" s="12" t="s">
        <v>55</v>
      </c>
      <c r="C81" s="32">
        <f>C7+C73</f>
        <v>14170590468</v>
      </c>
    </row>
  </sheetData>
  <pageMargins left="0.39370078740157483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2025-01-30T09:55:22Z</cp:lastPrinted>
  <dcterms:created xsi:type="dcterms:W3CDTF">2019-11-01T04:08:00Z</dcterms:created>
  <dcterms:modified xsi:type="dcterms:W3CDTF">2025-01-30T09:55:36Z</dcterms:modified>
</cp:coreProperties>
</file>