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щие папки\OCЭПП\ЛЮДМИЛА\НАЦ. ПРОЕКТЫ____\2024\01.07.2024\"/>
    </mc:Choice>
  </mc:AlternateContent>
  <bookViews>
    <workbookView xWindow="0" yWindow="0" windowWidth="28800" windowHeight="1198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'1'!#REF!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'1'!$A$1:$E$6</definedName>
  </definedNames>
  <calcPr calcId="162913"/>
</workbook>
</file>

<file path=xl/calcChain.xml><?xml version="1.0" encoding="utf-8"?>
<calcChain xmlns="http://schemas.openxmlformats.org/spreadsheetml/2006/main">
  <c r="E7" i="33" l="1"/>
  <c r="D4" i="33" l="1"/>
  <c r="C4" i="33"/>
  <c r="E4" i="33" l="1"/>
  <c r="E6" i="33"/>
  <c r="E5" i="33" l="1"/>
  <c r="F5" i="33" s="1"/>
  <c r="F4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<sst xmlns="http://schemas.openxmlformats.org/spreadsheetml/2006/main" count="127" uniqueCount="75">
  <si>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</si>
  <si>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</si>
  <si>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</si>
  <si>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</si>
  <si>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</si>
  <si>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</si>
  <si>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</si>
  <si>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</si>
  <si>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</si>
  <si>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</si>
  <si>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</si>
  <si>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</si>
  <si>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</si>
  <si>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</si>
  <si>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</si>
  <si>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</si>
  <si>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</si>
  <si>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</si>
  <si>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</si>
  <si>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</si>
  <si>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</si>
  <si>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</si>
  <si>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</si>
  <si>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</si>
  <si>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</si>
  <si>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</si>
  <si>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</si>
  <si>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</si>
  <si>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</si>
  <si>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</si>
  <si>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</si>
  <si>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</si>
  <si>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</si>
  <si>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</si>
  <si>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</si>
  <si>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</si>
  <si>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</si>
  <si>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</si>
  <si>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</si>
  <si>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</si>
  <si>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</si>
  <si>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</si>
  <si>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</si>
  <si>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</si>
  <si>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</si>
  <si>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</si>
  <si>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</si>
  <si>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</si>
  <si>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</si>
  <si>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</si>
  <si>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</si>
  <si>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</si>
  <si>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</si>
  <si>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</si>
  <si>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</si>
  <si>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</si>
  <si>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</si>
  <si>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</si>
  <si>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</si>
  <si>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</si>
  <si>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</si>
  <si>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</si>
  <si>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</si>
  <si>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</si>
  <si>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</si>
  <si>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</si>
  <si>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</si>
  <si>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Региональный проект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</si>
  <si>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</si>
  <si>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</si>
  <si>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ДЭР</t>
  </si>
  <si>
    <t>ПЛАН  на 2024 год (рублей)</t>
  </si>
  <si>
    <t>% исполнения  к плану на 2024 год</t>
  </si>
  <si>
    <t>Малое и среднее предпринимательство и поддержка индивидуальной предпринимательской инициативы</t>
  </si>
  <si>
    <t>Освоение на 01.07.2024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</si>
</sst>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23" fillId="0" borderId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7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left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5" fillId="0" borderId="1" xfId="0" applyNumberFormat="1" applyFont="1" applyFill="1" applyBorder="1" applyAlignment="1">
      <alignment horizontal="center" vertical="center"/>
    </xf>
    <xf numFmtId="168" fontId="35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/>
    <xf numFmtId="2" fontId="39" fillId="0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/>
    <xf numFmtId="165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/>
    <xf numFmtId="0" fontId="38" fillId="0" borderId="1" xfId="0" applyFont="1" applyFill="1" applyBorder="1" applyAlignment="1">
      <alignment horizontal="center" vertical="center"/>
    </xf>
    <xf numFmtId="0" fontId="37" fillId="0" borderId="0" xfId="0" applyFont="1" applyFill="1"/>
    <xf numFmtId="0" fontId="38" fillId="0" borderId="0" xfId="0" applyFont="1" applyFill="1"/>
    <xf numFmtId="165" fontId="37" fillId="0" borderId="1" xfId="0" applyNumberFormat="1" applyFont="1" applyFill="1" applyBorder="1"/>
    <xf numFmtId="0" fontId="38" fillId="0" borderId="1" xfId="0" applyFont="1" applyFill="1" applyBorder="1" applyAlignment="1">
      <alignment vertical="top" wrapText="1"/>
    </xf>
    <xf numFmtId="4" fontId="38" fillId="0" borderId="1" xfId="113" applyNumberFormat="1" applyFont="1" applyFill="1" applyBorder="1" applyAlignment="1">
      <alignment horizontal="center" vertical="center"/>
    </xf>
    <xf numFmtId="165" fontId="38" fillId="0" borderId="1" xfId="0" applyNumberFormat="1" applyFont="1" applyFill="1" applyBorder="1" applyAlignment="1">
      <alignment horizontal="center" vertical="center"/>
    </xf>
    <xf numFmtId="2" fontId="38" fillId="0" borderId="0" xfId="0" applyNumberFormat="1" applyFont="1" applyFill="1"/>
    <xf numFmtId="165" fontId="38" fillId="0" borderId="0" xfId="0" applyNumberFormat="1" applyFont="1" applyFill="1"/>
    <xf numFmtId="4" fontId="37" fillId="0" borderId="1" xfId="113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4" fontId="38" fillId="0" borderId="1" xfId="113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left" vertical="top" wrapText="1"/>
    </xf>
    <xf numFmtId="0" fontId="37" fillId="0" borderId="20" xfId="0" applyFont="1" applyFill="1" applyBorder="1" applyAlignment="1">
      <alignment wrapText="1"/>
    </xf>
    <xf numFmtId="0" fontId="3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="80" zoomScaleNormal="80" zoomScaleSheetLayoutView="80" workbookViewId="0">
      <pane ySplit="3" topLeftCell="A4" activePane="bottomLeft" state="frozen"/>
      <selection pane="bottomLeft" activeCell="W15" sqref="W15"/>
    </sheetView>
  </sheetViews>
  <sheetFormatPr defaultRowHeight="18.75" x14ac:dyDescent="0.3"/>
  <cols>
    <col min="1" max="1" width="46.7109375" style="44" customWidth="1"/>
    <col min="2" max="2" width="18.85546875" style="44" customWidth="1"/>
    <col min="3" max="3" width="35.5703125" style="44" customWidth="1"/>
    <col min="4" max="4" width="41.7109375" style="49" customWidth="1"/>
    <col min="5" max="5" width="24.28515625" style="50" customWidth="1"/>
    <col min="6" max="6" width="32.7109375" style="44" hidden="1" customWidth="1"/>
    <col min="7" max="16384" width="9.140625" style="44"/>
  </cols>
  <sheetData>
    <row r="1" spans="1:6" s="36" customFormat="1" ht="33.75" customHeight="1" x14ac:dyDescent="0.3">
      <c r="A1" s="60"/>
      <c r="B1" s="60"/>
      <c r="C1" s="60"/>
      <c r="D1" s="60"/>
      <c r="E1" s="60"/>
    </row>
    <row r="2" spans="1:6" s="39" customFormat="1" ht="42.75" customHeight="1" x14ac:dyDescent="0.3">
      <c r="A2" s="54" t="s">
        <v>67</v>
      </c>
      <c r="B2" s="61" t="s">
        <v>65</v>
      </c>
      <c r="C2" s="37" t="s">
        <v>71</v>
      </c>
      <c r="D2" s="38" t="s">
        <v>74</v>
      </c>
      <c r="E2" s="40" t="s">
        <v>72</v>
      </c>
      <c r="F2" s="56" t="s">
        <v>66</v>
      </c>
    </row>
    <row r="3" spans="1:6" s="39" customFormat="1" ht="37.5" customHeight="1" x14ac:dyDescent="0.3">
      <c r="A3" s="54" t="s">
        <v>2</v>
      </c>
      <c r="B3" s="61"/>
      <c r="C3" s="37" t="s">
        <v>19</v>
      </c>
      <c r="D3" s="37" t="s">
        <v>19</v>
      </c>
      <c r="E3" s="40" t="s">
        <v>19</v>
      </c>
      <c r="F3" s="57"/>
    </row>
    <row r="4" spans="1:6" s="43" customFormat="1" ht="57" customHeight="1" x14ac:dyDescent="0.3">
      <c r="A4" s="58" t="s">
        <v>73</v>
      </c>
      <c r="B4" s="59"/>
      <c r="C4" s="51">
        <f>C5+C6</f>
        <v>10017100</v>
      </c>
      <c r="D4" s="51">
        <f>D5+D6</f>
        <v>10017066.67</v>
      </c>
      <c r="E4" s="52">
        <f t="shared" ref="E4:E7" si="0">D4/C4*100</f>
        <v>99.999667268970057</v>
      </c>
      <c r="F4" s="45">
        <f>E4/D4*100</f>
        <v>9.9829291910832462E-4</v>
      </c>
    </row>
    <row r="5" spans="1:6" ht="37.5" x14ac:dyDescent="0.3">
      <c r="A5" s="46" t="s">
        <v>69</v>
      </c>
      <c r="B5" s="42" t="s">
        <v>70</v>
      </c>
      <c r="C5" s="47">
        <v>9435100</v>
      </c>
      <c r="D5" s="47">
        <v>9435066.6699999999</v>
      </c>
      <c r="E5" s="48">
        <f t="shared" si="0"/>
        <v>99.9996467446026</v>
      </c>
      <c r="F5" s="48">
        <f>E5/D5*100</f>
        <v>1.0598721794151625E-3</v>
      </c>
    </row>
    <row r="6" spans="1:6" ht="44.25" customHeight="1" x14ac:dyDescent="0.3">
      <c r="A6" s="46" t="s">
        <v>68</v>
      </c>
      <c r="B6" s="42" t="s">
        <v>70</v>
      </c>
      <c r="C6" s="47">
        <v>582000</v>
      </c>
      <c r="D6" s="47">
        <v>582000</v>
      </c>
      <c r="E6" s="48">
        <f t="shared" si="0"/>
        <v>100</v>
      </c>
    </row>
    <row r="7" spans="1:6" hidden="1" x14ac:dyDescent="0.3">
      <c r="A7" s="41"/>
      <c r="B7" s="41"/>
      <c r="C7" s="55"/>
      <c r="D7" s="55"/>
      <c r="E7" s="53" t="e">
        <f t="shared" si="0"/>
        <v>#DIV/0!</v>
      </c>
    </row>
    <row r="8" spans="1:6" hidden="1" x14ac:dyDescent="0.3">
      <c r="A8" s="41"/>
      <c r="B8" s="41"/>
      <c r="C8" s="55"/>
      <c r="D8" s="55"/>
      <c r="E8" s="55"/>
    </row>
    <row r="9" spans="1:6" hidden="1" x14ac:dyDescent="0.3">
      <c r="A9" s="41"/>
      <c r="B9" s="41"/>
      <c r="C9" s="55"/>
      <c r="D9" s="55"/>
      <c r="E9" s="55"/>
    </row>
  </sheetData>
  <mergeCells count="4">
    <mergeCell ref="A1:E1"/>
    <mergeCell ref="B2:B3"/>
    <mergeCell ref="A4:B4"/>
    <mergeCell ref="F2:F3"/>
  </mergeCells>
  <pageMargins left="0.39370078740157483" right="0" top="0.39370078740157483" bottom="0" header="0.31496062992125984" footer="0.31496062992125984"/>
  <pageSetup paperSize="9" scale="55" orientation="portrait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63" t="s">
        <v>38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32.25" customHeight="1" x14ac:dyDescent="0.25">
      <c r="A2" s="65" t="s">
        <v>0</v>
      </c>
      <c r="B2" s="1" t="s">
        <v>1</v>
      </c>
      <c r="C2" s="66" t="s">
        <v>16</v>
      </c>
      <c r="D2" s="67" t="s">
        <v>35</v>
      </c>
      <c r="E2" s="67"/>
      <c r="F2" s="67"/>
      <c r="G2" s="68" t="s">
        <v>43</v>
      </c>
      <c r="H2" s="68"/>
      <c r="I2" s="68"/>
      <c r="J2" s="69" t="s">
        <v>41</v>
      </c>
      <c r="K2" s="70"/>
      <c r="L2" s="71"/>
      <c r="M2" s="72" t="s">
        <v>36</v>
      </c>
      <c r="N2" s="72" t="s">
        <v>37</v>
      </c>
    </row>
    <row r="3" spans="1:14" ht="25.5" x14ac:dyDescent="0.25">
      <c r="A3" s="65"/>
      <c r="B3" s="2" t="s">
        <v>2</v>
      </c>
      <c r="C3" s="66"/>
      <c r="D3" s="3" t="s">
        <v>19</v>
      </c>
      <c r="E3" s="3" t="s">
        <v>20</v>
      </c>
      <c r="F3" s="3" t="s">
        <v>21</v>
      </c>
      <c r="G3" s="3" t="s">
        <v>19</v>
      </c>
      <c r="H3" s="3" t="s">
        <v>20</v>
      </c>
      <c r="I3" s="3" t="s">
        <v>21</v>
      </c>
      <c r="J3" s="3" t="s">
        <v>19</v>
      </c>
      <c r="K3" s="3" t="s">
        <v>20</v>
      </c>
      <c r="L3" s="3" t="s">
        <v>21</v>
      </c>
      <c r="M3" s="73"/>
      <c r="N3" s="73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62" t="s">
        <v>39</v>
      </c>
      <c r="C5" s="62"/>
      <c r="D5" s="8">
        <f t="shared" ref="D5:I5" si="0">SUM(D6:D7)</f>
        <v>9048313</v>
      </c>
      <c r="E5" s="8">
        <f t="shared" si="0"/>
        <v>0</v>
      </c>
      <c r="F5" s="8">
        <f t="shared" si="0"/>
        <v>9048313</v>
      </c>
      <c r="G5" s="8">
        <f t="shared" si="0"/>
        <v>3127240</v>
      </c>
      <c r="H5" s="8">
        <f t="shared" si="0"/>
        <v>0</v>
      </c>
      <c r="I5" s="8">
        <f t="shared" si="0"/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4</v>
      </c>
      <c r="B6" s="10" t="s">
        <v>18</v>
      </c>
      <c r="C6" s="10" t="s">
        <v>42</v>
      </c>
      <c r="D6" s="10">
        <f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5</v>
      </c>
      <c r="B7" s="10" t="s">
        <v>40</v>
      </c>
      <c r="C7" s="10" t="s">
        <v>42</v>
      </c>
      <c r="D7" s="10">
        <f>E7+F7</f>
        <v>9023773</v>
      </c>
      <c r="E7" s="10">
        <v>0</v>
      </c>
      <c r="F7" s="10">
        <v>9023773</v>
      </c>
      <c r="G7" s="10">
        <f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81" t="s">
        <v>0</v>
      </c>
      <c r="B1" s="17" t="s">
        <v>1</v>
      </c>
      <c r="C1" s="82" t="s">
        <v>16</v>
      </c>
      <c r="D1" s="83" t="s">
        <v>53</v>
      </c>
      <c r="E1" s="83"/>
      <c r="F1" s="83"/>
      <c r="G1" s="83"/>
      <c r="H1" s="83" t="s">
        <v>54</v>
      </c>
      <c r="I1" s="83"/>
      <c r="J1" s="83"/>
      <c r="K1" s="83"/>
      <c r="L1" s="84" t="s">
        <v>64</v>
      </c>
      <c r="M1" s="85"/>
      <c r="N1" s="85"/>
      <c r="O1" s="86"/>
      <c r="P1" s="78" t="s">
        <v>55</v>
      </c>
      <c r="Q1" s="78"/>
      <c r="R1" s="78"/>
      <c r="S1" s="78"/>
      <c r="T1" s="78" t="s">
        <v>56</v>
      </c>
      <c r="U1" s="79"/>
      <c r="V1" s="79"/>
      <c r="W1" s="79"/>
    </row>
    <row r="2" spans="1:23" ht="22.5" x14ac:dyDescent="0.25">
      <c r="A2" s="81"/>
      <c r="B2" s="17" t="s">
        <v>2</v>
      </c>
      <c r="C2" s="82"/>
      <c r="D2" s="18" t="s">
        <v>19</v>
      </c>
      <c r="E2" s="18" t="s">
        <v>20</v>
      </c>
      <c r="F2" s="18" t="s">
        <v>44</v>
      </c>
      <c r="G2" s="18" t="s">
        <v>21</v>
      </c>
      <c r="H2" s="18" t="s">
        <v>19</v>
      </c>
      <c r="I2" s="18" t="s">
        <v>20</v>
      </c>
      <c r="J2" s="18" t="s">
        <v>44</v>
      </c>
      <c r="K2" s="18" t="s">
        <v>21</v>
      </c>
      <c r="L2" s="18" t="s">
        <v>19</v>
      </c>
      <c r="M2" s="18" t="s">
        <v>20</v>
      </c>
      <c r="N2" s="18" t="s">
        <v>44</v>
      </c>
      <c r="O2" s="18" t="s">
        <v>21</v>
      </c>
      <c r="P2" s="18" t="s">
        <v>19</v>
      </c>
      <c r="Q2" s="18" t="s">
        <v>20</v>
      </c>
      <c r="R2" s="18" t="s">
        <v>44</v>
      </c>
      <c r="S2" s="18" t="s">
        <v>21</v>
      </c>
      <c r="T2" s="18" t="s">
        <v>19</v>
      </c>
      <c r="U2" s="19" t="s">
        <v>20</v>
      </c>
      <c r="V2" s="18" t="s">
        <v>44</v>
      </c>
      <c r="W2" s="18" t="s">
        <v>21</v>
      </c>
    </row>
    <row r="3" spans="1:23" x14ac:dyDescent="0.25">
      <c r="A3" s="15" t="s">
        <v>3</v>
      </c>
      <c r="B3" s="15" t="s">
        <v>12</v>
      </c>
      <c r="C3" s="15" t="s">
        <v>23</v>
      </c>
      <c r="D3" s="15" t="s">
        <v>25</v>
      </c>
      <c r="E3" s="15" t="s">
        <v>14</v>
      </c>
      <c r="F3" s="15" t="s">
        <v>26</v>
      </c>
      <c r="G3" s="15" t="s">
        <v>26</v>
      </c>
      <c r="H3" s="15" t="s">
        <v>34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15</v>
      </c>
      <c r="Q3" s="15" t="s">
        <v>27</v>
      </c>
      <c r="R3" s="15" t="s">
        <v>52</v>
      </c>
      <c r="S3" s="15" t="s">
        <v>28</v>
      </c>
      <c r="T3" s="15" t="s">
        <v>29</v>
      </c>
      <c r="U3" s="15" t="s">
        <v>57</v>
      </c>
      <c r="V3" s="15" t="s">
        <v>46</v>
      </c>
      <c r="W3" s="15" t="s">
        <v>51</v>
      </c>
    </row>
    <row r="4" spans="1:23" x14ac:dyDescent="0.25">
      <c r="A4" s="80" t="s">
        <v>22</v>
      </c>
      <c r="B4" s="80"/>
      <c r="C4" s="80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62" t="s">
        <v>8</v>
      </c>
      <c r="C5" s="62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5</v>
      </c>
      <c r="B6" s="23" t="s">
        <v>45</v>
      </c>
      <c r="C6" s="1" t="s">
        <v>50</v>
      </c>
      <c r="D6" s="24">
        <f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12</v>
      </c>
      <c r="B7" s="62" t="s">
        <v>58</v>
      </c>
      <c r="C7" s="62"/>
      <c r="D7" s="20">
        <f>E7+F7+G7</f>
        <v>94522.269</v>
      </c>
      <c r="E7" s="20">
        <f>E8+E9</f>
        <v>89702.2</v>
      </c>
      <c r="F7" s="20">
        <f>F8+F9</f>
        <v>0</v>
      </c>
      <c r="G7" s="20">
        <f>G8+G9</f>
        <v>4820.0689999999995</v>
      </c>
      <c r="H7" s="27">
        <f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>N8+N9</f>
        <v>0</v>
      </c>
      <c r="O7" s="20">
        <f t="shared" ref="O7:O12" si="4">S7</f>
        <v>1960.5039999999999</v>
      </c>
      <c r="P7" s="20">
        <f t="shared" ref="P7:P18" si="5">Q7+S7</f>
        <v>39209.203999999998</v>
      </c>
      <c r="Q7" s="20">
        <f>Q8+Q9</f>
        <v>37248.699999999997</v>
      </c>
      <c r="R7" s="20">
        <f>R8+R9</f>
        <v>0</v>
      </c>
      <c r="S7" s="20">
        <f>S8+S9</f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6</v>
      </c>
      <c r="B8" s="25" t="s">
        <v>59</v>
      </c>
      <c r="C8" s="1" t="s">
        <v>50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>M8+O8</f>
        <v>0</v>
      </c>
      <c r="M8" s="28">
        <v>0</v>
      </c>
      <c r="N8" s="28">
        <v>0</v>
      </c>
      <c r="O8" s="24">
        <v>0</v>
      </c>
      <c r="P8" s="24">
        <f t="shared" si="5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7</v>
      </c>
      <c r="B9" s="25" t="s">
        <v>60</v>
      </c>
      <c r="C9" s="1" t="s">
        <v>50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>M9+O9</f>
        <v>0</v>
      </c>
      <c r="M9" s="31">
        <v>0</v>
      </c>
      <c r="N9" s="31">
        <v>0</v>
      </c>
      <c r="O9" s="32">
        <v>0</v>
      </c>
      <c r="P9" s="28">
        <f t="shared" si="5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23</v>
      </c>
      <c r="B10" s="14" t="s">
        <v>9</v>
      </c>
      <c r="C10" s="14"/>
      <c r="D10" s="27">
        <f>D11</f>
        <v>10266.821</v>
      </c>
      <c r="E10" s="27">
        <f t="shared" ref="E10:W10" si="6">E11</f>
        <v>0</v>
      </c>
      <c r="F10" s="27">
        <f t="shared" si="6"/>
        <v>0</v>
      </c>
      <c r="G10" s="27">
        <f t="shared" si="6"/>
        <v>10266.821</v>
      </c>
      <c r="H10" s="27">
        <f t="shared" si="6"/>
        <v>10266.821</v>
      </c>
      <c r="I10" s="27">
        <f t="shared" si="6"/>
        <v>0</v>
      </c>
      <c r="J10" s="27">
        <f t="shared" si="6"/>
        <v>0</v>
      </c>
      <c r="K10" s="27">
        <f t="shared" si="6"/>
        <v>10266.821</v>
      </c>
      <c r="L10" s="27">
        <f t="shared" si="6"/>
        <v>4923.6239999999998</v>
      </c>
      <c r="M10" s="27">
        <f t="shared" si="6"/>
        <v>0</v>
      </c>
      <c r="N10" s="27">
        <f t="shared" si="6"/>
        <v>0</v>
      </c>
      <c r="O10" s="27">
        <f t="shared" si="6"/>
        <v>4923.6239999999998</v>
      </c>
      <c r="P10" s="27">
        <f t="shared" si="6"/>
        <v>4923.6239999999998</v>
      </c>
      <c r="Q10" s="27">
        <f t="shared" si="6"/>
        <v>0</v>
      </c>
      <c r="R10" s="27">
        <f t="shared" si="6"/>
        <v>0</v>
      </c>
      <c r="S10" s="27">
        <f t="shared" si="6"/>
        <v>4923.6239999999998</v>
      </c>
      <c r="T10" s="27">
        <f t="shared" si="6"/>
        <v>47.956655716506596</v>
      </c>
      <c r="U10" s="27"/>
      <c r="V10" s="27"/>
      <c r="W10" s="27">
        <f t="shared" si="6"/>
        <v>47.956655716506596</v>
      </c>
    </row>
    <row r="11" spans="1:23" s="33" customFormat="1" ht="25.5" x14ac:dyDescent="0.25">
      <c r="A11" s="16" t="s">
        <v>61</v>
      </c>
      <c r="B11" s="25" t="s">
        <v>62</v>
      </c>
      <c r="C11" s="25"/>
      <c r="D11" s="28">
        <f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>M11+O11</f>
        <v>4923.6239999999998</v>
      </c>
      <c r="M11" s="28">
        <v>0</v>
      </c>
      <c r="N11" s="28">
        <v>0</v>
      </c>
      <c r="O11" s="28">
        <f t="shared" si="4"/>
        <v>4923.6239999999998</v>
      </c>
      <c r="P11" s="28">
        <f t="shared" si="5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23</v>
      </c>
      <c r="B12" s="62" t="s">
        <v>10</v>
      </c>
      <c r="C12" s="62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>H13+H14+H15+H16</f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>N13</f>
        <v>0</v>
      </c>
      <c r="O12" s="24">
        <f t="shared" si="4"/>
        <v>491.01380999999998</v>
      </c>
      <c r="P12" s="20">
        <f t="shared" si="5"/>
        <v>2807.3417100000001</v>
      </c>
      <c r="Q12" s="20">
        <f>Q13</f>
        <v>2316.3279000000002</v>
      </c>
      <c r="R12" s="20">
        <f>R13</f>
        <v>0</v>
      </c>
      <c r="S12" s="20">
        <f>S13</f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24</v>
      </c>
      <c r="B13" s="29" t="s">
        <v>13</v>
      </c>
      <c r="C13" s="1" t="s">
        <v>50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15</v>
      </c>
      <c r="B14" s="74" t="s">
        <v>11</v>
      </c>
      <c r="C14" s="75"/>
      <c r="D14" s="27">
        <f>D15+D16+D17+D18</f>
        <v>50609.31</v>
      </c>
      <c r="E14" s="27">
        <f t="shared" ref="E14:S14" si="7">E15+E16+E17+E18</f>
        <v>39917.199999999997</v>
      </c>
      <c r="F14" s="27">
        <f t="shared" si="7"/>
        <v>0</v>
      </c>
      <c r="G14" s="27">
        <f t="shared" si="7"/>
        <v>10692.11</v>
      </c>
      <c r="H14" s="27">
        <f t="shared" si="7"/>
        <v>26536.546000000002</v>
      </c>
      <c r="I14" s="27">
        <f t="shared" si="7"/>
        <v>28216.291000000005</v>
      </c>
      <c r="J14" s="27">
        <f t="shared" si="7"/>
        <v>0</v>
      </c>
      <c r="K14" s="27">
        <f t="shared" si="7"/>
        <v>8810.6349999999984</v>
      </c>
      <c r="L14" s="27">
        <f t="shared" si="7"/>
        <v>0</v>
      </c>
      <c r="M14" s="27">
        <f t="shared" si="7"/>
        <v>0</v>
      </c>
      <c r="N14" s="27">
        <f t="shared" si="7"/>
        <v>0</v>
      </c>
      <c r="O14" s="27">
        <f t="shared" si="7"/>
        <v>0</v>
      </c>
      <c r="P14" s="20">
        <f t="shared" si="5"/>
        <v>35283.536049999995</v>
      </c>
      <c r="Q14" s="27">
        <f t="shared" si="7"/>
        <v>26473.51038</v>
      </c>
      <c r="R14" s="27">
        <f t="shared" si="7"/>
        <v>0</v>
      </c>
      <c r="S14" s="27">
        <f t="shared" si="7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72" t="s">
        <v>17</v>
      </c>
      <c r="B15" s="25" t="s">
        <v>63</v>
      </c>
      <c r="C15" s="1" t="s">
        <v>50</v>
      </c>
      <c r="D15" s="28">
        <f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>M15+O15</f>
        <v>0</v>
      </c>
      <c r="M15" s="28">
        <v>0</v>
      </c>
      <c r="N15" s="28">
        <v>0</v>
      </c>
      <c r="O15" s="28">
        <v>0</v>
      </c>
      <c r="P15" s="28">
        <f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76"/>
      <c r="B16" s="25" t="s">
        <v>47</v>
      </c>
      <c r="C16" s="1" t="s">
        <v>50</v>
      </c>
      <c r="D16" s="28">
        <f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>M16+O16</f>
        <v>0</v>
      </c>
      <c r="M16" s="28">
        <v>0</v>
      </c>
      <c r="N16" s="28">
        <v>0</v>
      </c>
      <c r="O16" s="28">
        <v>0</v>
      </c>
      <c r="P16" s="28">
        <f t="shared" si="5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76"/>
      <c r="B17" s="25" t="s">
        <v>48</v>
      </c>
      <c r="C17" s="1" t="s">
        <v>50</v>
      </c>
      <c r="D17" s="28">
        <f>SUM(E17:G17)</f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>M17+O17</f>
        <v>0</v>
      </c>
      <c r="M17" s="28">
        <v>0</v>
      </c>
      <c r="N17" s="28">
        <v>0</v>
      </c>
      <c r="O17" s="28">
        <v>0</v>
      </c>
      <c r="P17" s="28">
        <f t="shared" si="5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>S17/G17*100</f>
        <v>99.914219309727443</v>
      </c>
    </row>
    <row r="18" spans="1:23" s="33" customFormat="1" ht="25.5" x14ac:dyDescent="0.25">
      <c r="A18" s="77"/>
      <c r="B18" s="25" t="s">
        <v>49</v>
      </c>
      <c r="C18" s="1" t="s">
        <v>50</v>
      </c>
      <c r="D18" s="28">
        <f>SUM(E18:G18)</f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>M18+O18</f>
        <v>0</v>
      </c>
      <c r="M18" s="28">
        <v>0</v>
      </c>
      <c r="N18" s="28">
        <v>0</v>
      </c>
      <c r="O18" s="28">
        <v>0</v>
      </c>
      <c r="P18" s="28">
        <f t="shared" si="5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>S18/G18*100</f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Людмила Владимировна Омельчак</cp:lastModifiedBy>
  <cp:lastPrinted>2023-05-04T04:46:59Z</cp:lastPrinted>
  <dcterms:created xsi:type="dcterms:W3CDTF">2012-05-22T08:33:39Z</dcterms:created>
  <dcterms:modified xsi:type="dcterms:W3CDTF">2024-07-05T10:18:21Z</dcterms:modified>
</cp:coreProperties>
</file>