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D11" i="33"/>
  <c r="G8"/>
  <c r="D8"/>
  <c r="G7"/>
  <c r="D9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L15"/>
  <c r="K15"/>
  <c r="G15"/>
  <c r="D15"/>
  <c r="J15"/>
  <c r="L14"/>
  <c r="K14"/>
  <c r="G14"/>
  <c r="D14"/>
  <c r="J14"/>
  <c r="L13"/>
  <c r="K13"/>
  <c r="G13"/>
  <c r="D13"/>
  <c r="J13"/>
  <c r="L12"/>
  <c r="G12"/>
  <c r="D12"/>
  <c r="J12"/>
  <c r="L11"/>
  <c r="G11"/>
  <c r="J11"/>
  <c r="L10"/>
  <c r="G10"/>
  <c r="D10"/>
  <c r="J10"/>
  <c r="L9"/>
  <c r="G9"/>
  <c r="J9"/>
  <c r="L8"/>
  <c r="J8"/>
  <c r="L7"/>
  <c r="J7"/>
  <c r="I6"/>
  <c r="F6"/>
  <c r="L6"/>
  <c r="G6"/>
  <c r="D6"/>
  <c r="J6"/>
  <c r="I5"/>
  <c r="F5"/>
  <c r="L5"/>
  <c r="H5"/>
  <c r="E5"/>
  <c r="K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<sst xmlns="http://schemas.openxmlformats.org/spreadsheetml/2006/main" count="412" uniqueCount="279">
  <si>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</si>
  <si>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</si>
  <si>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</si>
  <si>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</si>
  <si>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</si>
  <si>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</si>
  <si>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</si>
  <si>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</si>
  <si>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</si>
  <si>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</si>
  <si>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</si>
  <si>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</si>
  <si>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</si>
  <si>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</si>
  <si>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</si>
  <si>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</si>
  <si>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</si>
  <si>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</si>
  <si>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</si>
  <si>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</si>
  <si>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</si>
  <si>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</si>
  <si>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</si>
  <si>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</si>
  <si>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</si>
  <si>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</si>
  <si>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</si>
  <si>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</si>
  <si>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</si>
  <si>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</si>
  <si>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</si>
  <si>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</si>
  <si>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</si>
  <si>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</si>
  <si>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</si>
  <si>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</si>
  <si>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</si>
  <si>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</si>
  <si>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</si>
  <si>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</si>
  <si>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</si>
  <si>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</si>
  <si>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</si>
  <si>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</si>
  <si>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</si>
  <si>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</si>
  <si>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</si>
  <si>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</si>
  <si>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</si>
  <si>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</si>
  <si>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</si>
  <si>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</si>
  <si>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</si>
  <si>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</si>
  <si>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</si>
  <si>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</si>
  <si>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</si>
  <si>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</si>
  <si>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</si>
  <si>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</si>
  <si>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</si>
  <si>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</si>
  <si>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</si>
  <si>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Мероприятия направленные на пополнение муниципальной казны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</si>
  <si>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</si>
  <si>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</si>
  <si>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</si>
  <si>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</si>
  <si>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</si>
  <si>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</si>
  <si>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</si>
  <si>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</si>
  <si>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</si>
  <si>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</si>
  <si>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</si>
  <si>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</si>
  <si>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</si>
  <si>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</si>
  <si>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</si>
  <si>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</si>
  <si>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</si>
  <si>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</si>
  <si>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</si>
  <si>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</si>
  <si>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</si>
  <si>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</si>
  <si>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</si>
  <si>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</si>
  <si>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</si>
  <si>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</si>
  <si>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</si>
  <si>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</si>
  <si>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</si>
  <si>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</si>
  <si>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</si>
  <si>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</si>
  <si>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</si>
  <si>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</si>
  <si>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</si>
  <si>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</si>
  <si>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</si>
  <si>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</si>
  <si>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</si>
  <si>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</si>
  <si>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</si>
  <si>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</si>
  <si>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</si>
  <si>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</si>
  <si>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</si>
  <si>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</si>
  <si>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</si>
  <si>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</si>
  <si>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</si>
  <si>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</si>
  <si>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</si>
  <si>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</si>
  <si>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</si>
  <si>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</si>
  <si>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</si>
  <si>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</si>
  <si>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</si>
  <si>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</si>
  <si>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</si>
  <si>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</si>
  <si>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</si>
  <si>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</si>
  <si>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</si>
  <si>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</si>
  <si>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</si>
  <si>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</si>
  <si>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</si>
  <si>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</si>
  <si>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</si>
  <si>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</si>
  <si>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</si>
  <si>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</si>
  <si>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</si>
  <si>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</si>
  <si>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</si>
  <si>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</si>
  <si>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</si>
  <si>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</si>
  <si>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</si>
  <si>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</si>
  <si>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</si>
  <si>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</si>
  <si>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</si>
  <si>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</si>
  <si>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</si>
  <si>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</si>
  <si>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</si>
  <si>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</si>
  <si>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</si>
  <si>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</si>
  <si>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</si>
  <si>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</si>
  <si>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</si>
  <si>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</si>
  <si>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</si>
  <si>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</si>
  <si>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</si>
  <si>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</si>
  <si>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</si>
  <si>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</si>
  <si>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</si>
  <si>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</si>
  <si>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</si>
  <si>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</si>
  <si>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</si>
  <si>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</si>
  <si>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</si>
  <si>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</si>
  <si>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</si>
  <si>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</si>
  <si>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</si>
  <si>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</si>
  <si>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</si>
  <si>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</si>
  <si>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</si>
  <si>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</si>
  <si>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</si>
  <si>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</si>
  <si>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</si>
  <si>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</si>
  <si>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</si>
  <si>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</si>
  <si>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</si>
  <si>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</si>
  <si>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</si>
  <si>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</si>
  <si>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</si>
  <si>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</si>
  <si>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</si>
  <si>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</si>
  <si>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</si>
  <si>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</si>
  <si>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</si>
  <si>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</si>
  <si>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</si>
  <si>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</si>
  <si>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</si>
  <si>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</si>
  <si>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</si>
  <si>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</si>
  <si>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</si>
  <si>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</si>
  <si>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</si>
  <si>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</si>
  <si>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</si>
  <si>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</si>
  <si>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</si>
  <si>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</si>
  <si>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</si>
  <si>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</si>
  <si>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</si>
  <si>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</si>
  <si>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</si>
  <si>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</si>
  <si>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</si>
  <si>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</si>
  <si>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</si>
  <si>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</si>
  <si>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</si>
  <si>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</si>
  <si>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</si>
  <si>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</si>
  <si>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</si>
  <si>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</si>
  <si>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</si>
  <si>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</si>
  <si>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</si>
  <si>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</si>
  <si>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</si>
  <si>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</si>
  <si>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</si>
  <si>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</si>
  <si>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</si>
  <si>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</si>
  <si>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</si>
  <si>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</si>
  <si>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</si>
  <si>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</si>
  <si>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</si>
  <si>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</si>
  <si>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</si>
  <si>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</si>
  <si>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</si>
  <si>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</si>
  <si>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</si>
  <si>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</si>
  <si>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</si>
  <si>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</si>
  <si>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</si>
  <si>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</si>
  <si>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</si>
  <si>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</si>
  <si>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</si>
  <si>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</si>
  <si>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</si>
  <si>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</si>
  <si>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</si>
  <si>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</si>
  <si>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</si>
  <si>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</si>
  <si>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</si>
  <si>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</si>
  <si>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</si>
  <si>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</si>
  <si>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Управление и распоряжение муниципальным имуществом города Нефтеюганска</t>
  </si>
  <si>
    <t>Расходы на обеспечение деятельности департамента</t>
  </si>
  <si>
    <t>Регулирование отношений в сфере муниципальной собственности, оценка недвижимости и признание её прав</t>
  </si>
  <si>
    <t>1.6</t>
  </si>
  <si>
    <t>2.</t>
  </si>
  <si>
    <t>Страховая защита имущества муниципального образования город Нефтеюганск</t>
  </si>
  <si>
    <t>2.1.</t>
  </si>
  <si>
    <t>Строительство новых объектов, реконструкция, капитальный ремонт и иные мероприятия по объектам находящимся в составе муниципальной казны города Нефтеюганска или переданным на праве оперативного управления органам администрации города Нефтеюганска</t>
  </si>
  <si>
    <t>ПЛАН  на 2015 год (рублей)</t>
  </si>
  <si>
    <t>Отчет об исполнении сетевого плана-графика на 2015 год по реализации муниципальной программы города Нефтеюганска "Управление муниципальным имуществом города Нефтеюганска на 2014-2020 годы"</t>
  </si>
  <si>
    <t>Кассовый расход на 01.07.2015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</si>
</sst>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wrapText="1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J149" sqref="J149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425781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3" s="5" customFormat="1" ht="62.25" customHeight="1">
      <c r="A1" s="111" t="s">
        <v>277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s="1" customFormat="1" ht="36" customHeight="1">
      <c r="A2" s="112" t="s">
        <v>0</v>
      </c>
      <c r="B2" s="69" t="s">
        <v>1</v>
      </c>
      <c r="C2" s="114" t="s">
        <v>59</v>
      </c>
      <c r="D2" s="116" t="s">
        <v>276</v>
      </c>
      <c r="E2" s="117"/>
      <c r="F2" s="118"/>
      <c r="G2" s="119" t="s">
        <v>278</v>
      </c>
      <c r="H2" s="120"/>
      <c r="I2" s="121"/>
      <c r="J2" s="122" t="s">
        <v>145</v>
      </c>
      <c r="K2" s="123"/>
      <c r="L2" s="124"/>
      <c r="M2" s="98" t="s">
        <v>256</v>
      </c>
    </row>
    <row r="3" spans="1:13" s="1" customFormat="1" ht="39.75" customHeight="1">
      <c r="A3" s="113"/>
      <c r="B3" s="16" t="s">
        <v>2</v>
      </c>
      <c r="C3" s="115"/>
      <c r="D3" s="70" t="s">
        <v>142</v>
      </c>
      <c r="E3" s="70" t="s">
        <v>143</v>
      </c>
      <c r="F3" s="70" t="s">
        <v>144</v>
      </c>
      <c r="G3" s="70" t="s">
        <v>142</v>
      </c>
      <c r="H3" s="70" t="s">
        <v>143</v>
      </c>
      <c r="I3" s="70" t="s">
        <v>144</v>
      </c>
      <c r="J3" s="50" t="s">
        <v>146</v>
      </c>
      <c r="K3" s="50" t="s">
        <v>143</v>
      </c>
      <c r="L3" s="70" t="s">
        <v>144</v>
      </c>
      <c r="M3" s="99"/>
    </row>
    <row r="4" spans="1:13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3" s="2" customFormat="1" ht="45.75" customHeight="1">
      <c r="A5" s="74"/>
      <c r="B5" s="102" t="s">
        <v>26</v>
      </c>
      <c r="C5" s="103"/>
      <c r="D5" s="75">
        <f t="shared" ref="D5:I5" si="0">D7+D8+D9+D10+D11+D12+D16+D13</f>
        <v>231063502</v>
      </c>
      <c r="E5" s="75">
        <f t="shared" si="0"/>
        <v>12965051</v>
      </c>
      <c r="F5" s="75">
        <f t="shared" si="0"/>
        <v>218098451</v>
      </c>
      <c r="G5" s="75">
        <f t="shared" si="0"/>
        <v>93016924.160000011</v>
      </c>
      <c r="H5" s="75">
        <f t="shared" si="0"/>
        <v>11366020.279999999</v>
      </c>
      <c r="I5" s="75">
        <f t="shared" si="0"/>
        <v>81650903.88000001</v>
      </c>
      <c r="J5" s="21">
        <f>G5/D5*100</f>
        <v>40.256000344009337</v>
      </c>
      <c r="K5" s="21">
        <f>H5/E5*100</f>
        <v>87.666606787740363</v>
      </c>
      <c r="L5" s="76">
        <f>I5/F5*100</f>
        <v>37.437635850059294</v>
      </c>
      <c r="M5" s="62"/>
    </row>
    <row r="6" spans="1:13" s="2" customFormat="1" ht="45.75" customHeight="1">
      <c r="A6" s="74" t="s">
        <v>10</v>
      </c>
      <c r="B6" s="66" t="s">
        <v>268</v>
      </c>
      <c r="C6" s="67"/>
      <c r="D6" s="75">
        <f>D7+D8+D9+D10+D11+D12</f>
        <v>108637792</v>
      </c>
      <c r="E6" s="75">
        <v>0</v>
      </c>
      <c r="F6" s="75">
        <f>F7+F8+F9+F10+F11+F12</f>
        <v>108637792</v>
      </c>
      <c r="G6" s="75">
        <f>G7+G8+G9+G10+G11+G12</f>
        <v>38715375.789999999</v>
      </c>
      <c r="H6" s="75">
        <v>0</v>
      </c>
      <c r="I6" s="75">
        <f>I7+I8+I9+I10+I11+I12</f>
        <v>38715375.789999999</v>
      </c>
      <c r="J6" s="21">
        <f t="shared" ref="J6:J25" si="1">G6/D6*100</f>
        <v>35.637115848230785</v>
      </c>
      <c r="K6" s="21">
        <v>0</v>
      </c>
      <c r="L6" s="76">
        <f>I6/F6*100</f>
        <v>35.637115848230785</v>
      </c>
      <c r="M6" s="62"/>
    </row>
    <row r="7" spans="1:13" s="2" customFormat="1" ht="42" customHeight="1">
      <c r="A7" s="41" t="s">
        <v>15</v>
      </c>
      <c r="B7" s="49" t="s">
        <v>269</v>
      </c>
      <c r="C7" s="25" t="s">
        <v>7</v>
      </c>
      <c r="D7" s="13">
        <v>65706853</v>
      </c>
      <c r="E7" s="13">
        <v>0</v>
      </c>
      <c r="F7" s="13">
        <v>65706853</v>
      </c>
      <c r="G7" s="13">
        <f t="shared" ref="G7:G14" si="2">H7+I7</f>
        <v>36528649.049999997</v>
      </c>
      <c r="H7" s="13">
        <v>0</v>
      </c>
      <c r="I7" s="13">
        <v>36528649.049999997</v>
      </c>
      <c r="J7" s="13">
        <f t="shared" si="1"/>
        <v>55.593362613181306</v>
      </c>
      <c r="K7" s="52">
        <v>0</v>
      </c>
      <c r="L7" s="87">
        <f t="shared" ref="L7:L25" si="3">I7/F7*100</f>
        <v>55.593362613181306</v>
      </c>
      <c r="M7" s="62" t="s">
        <v>266</v>
      </c>
    </row>
    <row r="8" spans="1:13" s="2" customFormat="1" ht="74.25" customHeight="1">
      <c r="A8" s="41" t="s">
        <v>16</v>
      </c>
      <c r="B8" s="49" t="s">
        <v>270</v>
      </c>
      <c r="C8" s="25" t="s">
        <v>7</v>
      </c>
      <c r="D8" s="13">
        <f t="shared" ref="D8:D14" si="4">E8+F8</f>
        <v>2638150</v>
      </c>
      <c r="E8" s="13">
        <v>0</v>
      </c>
      <c r="F8" s="13">
        <v>2638150</v>
      </c>
      <c r="G8" s="13">
        <f t="shared" si="2"/>
        <v>923573.05</v>
      </c>
      <c r="H8" s="13">
        <v>0</v>
      </c>
      <c r="I8" s="13">
        <v>923573.05</v>
      </c>
      <c r="J8" s="13">
        <f t="shared" si="1"/>
        <v>35.008360025017531</v>
      </c>
      <c r="K8" s="52">
        <v>0</v>
      </c>
      <c r="L8" s="87">
        <f t="shared" si="3"/>
        <v>35.008360025017531</v>
      </c>
      <c r="M8" s="62" t="s">
        <v>262</v>
      </c>
    </row>
    <row r="9" spans="1:13" s="2" customFormat="1" ht="119.25" customHeight="1">
      <c r="A9" s="41" t="s">
        <v>17</v>
      </c>
      <c r="B9" s="49" t="s">
        <v>27</v>
      </c>
      <c r="C9" s="25" t="s">
        <v>7</v>
      </c>
      <c r="D9" s="13">
        <f t="shared" si="4"/>
        <v>2137500</v>
      </c>
      <c r="E9" s="13">
        <v>0</v>
      </c>
      <c r="F9" s="13">
        <v>2137500</v>
      </c>
      <c r="G9" s="13">
        <f t="shared" si="2"/>
        <v>221934.17</v>
      </c>
      <c r="H9" s="13">
        <v>0</v>
      </c>
      <c r="I9" s="13">
        <v>221934.17</v>
      </c>
      <c r="J9" s="13">
        <f t="shared" si="1"/>
        <v>10.382885146198831</v>
      </c>
      <c r="K9" s="52">
        <v>0</v>
      </c>
      <c r="L9" s="87">
        <f t="shared" si="3"/>
        <v>10.382885146198831</v>
      </c>
      <c r="M9" s="62" t="s">
        <v>263</v>
      </c>
    </row>
    <row r="10" spans="1:13" s="2" customFormat="1" ht="116.25" customHeight="1">
      <c r="A10" s="41" t="s">
        <v>18</v>
      </c>
      <c r="B10" s="49" t="s">
        <v>28</v>
      </c>
      <c r="C10" s="25" t="s">
        <v>7</v>
      </c>
      <c r="D10" s="13">
        <f t="shared" si="4"/>
        <v>1968289</v>
      </c>
      <c r="E10" s="13">
        <v>0</v>
      </c>
      <c r="F10" s="13">
        <v>1968289</v>
      </c>
      <c r="G10" s="13">
        <f t="shared" si="2"/>
        <v>1012835.52</v>
      </c>
      <c r="H10" s="13">
        <v>0</v>
      </c>
      <c r="I10" s="13">
        <v>1012835.52</v>
      </c>
      <c r="J10" s="13">
        <f t="shared" si="1"/>
        <v>51.457662975304949</v>
      </c>
      <c r="K10" s="52">
        <v>0</v>
      </c>
      <c r="L10" s="87">
        <f t="shared" si="3"/>
        <v>51.457662975304949</v>
      </c>
      <c r="M10" s="62" t="s">
        <v>264</v>
      </c>
    </row>
    <row r="11" spans="1:13" s="2" customFormat="1" ht="48" customHeight="1">
      <c r="A11" s="41" t="s">
        <v>19</v>
      </c>
      <c r="B11" s="49" t="s">
        <v>29</v>
      </c>
      <c r="C11" s="25" t="s">
        <v>7</v>
      </c>
      <c r="D11" s="13">
        <f t="shared" si="4"/>
        <v>70000</v>
      </c>
      <c r="E11" s="13">
        <v>0</v>
      </c>
      <c r="F11" s="13">
        <v>70000</v>
      </c>
      <c r="G11" s="13">
        <f t="shared" si="2"/>
        <v>28384</v>
      </c>
      <c r="H11" s="13">
        <v>0</v>
      </c>
      <c r="I11" s="13">
        <v>28384</v>
      </c>
      <c r="J11" s="13">
        <f t="shared" si="1"/>
        <v>40.548571428571428</v>
      </c>
      <c r="K11" s="52">
        <v>0</v>
      </c>
      <c r="L11" s="87">
        <f t="shared" si="3"/>
        <v>40.548571428571428</v>
      </c>
      <c r="M11" s="62"/>
    </row>
    <row r="12" spans="1:13" s="2" customFormat="1" ht="94.5" customHeight="1">
      <c r="A12" s="41" t="s">
        <v>271</v>
      </c>
      <c r="B12" s="49" t="s">
        <v>63</v>
      </c>
      <c r="C12" s="25" t="s">
        <v>7</v>
      </c>
      <c r="D12" s="13">
        <f t="shared" si="4"/>
        <v>36117000</v>
      </c>
      <c r="E12" s="13">
        <v>0</v>
      </c>
      <c r="F12" s="13">
        <v>36117000</v>
      </c>
      <c r="G12" s="13">
        <f t="shared" si="2"/>
        <v>0</v>
      </c>
      <c r="H12" s="13">
        <v>0</v>
      </c>
      <c r="I12" s="13">
        <v>0</v>
      </c>
      <c r="J12" s="13">
        <f t="shared" si="1"/>
        <v>0</v>
      </c>
      <c r="K12" s="52">
        <v>0</v>
      </c>
      <c r="L12" s="87">
        <f t="shared" si="3"/>
        <v>0</v>
      </c>
      <c r="M12" s="62" t="s">
        <v>265</v>
      </c>
    </row>
    <row r="13" spans="1:13" s="2" customFormat="1" ht="94.5" hidden="1" customHeight="1">
      <c r="A13" s="74" t="s">
        <v>272</v>
      </c>
      <c r="B13" s="77" t="s">
        <v>273</v>
      </c>
      <c r="C13" s="68" t="s">
        <v>7</v>
      </c>
      <c r="D13" s="75">
        <f t="shared" si="4"/>
        <v>12628993</v>
      </c>
      <c r="E13" s="75">
        <v>11366100</v>
      </c>
      <c r="F13" s="75">
        <v>1262893</v>
      </c>
      <c r="G13" s="75">
        <f t="shared" si="2"/>
        <v>12628911.42</v>
      </c>
      <c r="H13" s="75">
        <v>11366020.279999999</v>
      </c>
      <c r="I13" s="75">
        <v>1262891.1399999999</v>
      </c>
      <c r="J13" s="75">
        <f t="shared" si="1"/>
        <v>99.999354026089009</v>
      </c>
      <c r="K13" s="21">
        <f t="shared" ref="K13:L15" si="5">H13/E13*100</f>
        <v>99.999298616060031</v>
      </c>
      <c r="L13" s="76">
        <f t="shared" si="5"/>
        <v>99.99985271911396</v>
      </c>
      <c r="M13" s="62"/>
    </row>
    <row r="14" spans="1:13" s="2" customFormat="1" ht="94.5" hidden="1" customHeight="1">
      <c r="A14" s="41" t="s">
        <v>274</v>
      </c>
      <c r="B14" s="49" t="s">
        <v>273</v>
      </c>
      <c r="C14" s="23" t="s">
        <v>7</v>
      </c>
      <c r="D14" s="13">
        <f t="shared" si="4"/>
        <v>12628993</v>
      </c>
      <c r="E14" s="13">
        <v>11366100</v>
      </c>
      <c r="F14" s="13">
        <v>1262893</v>
      </c>
      <c r="G14" s="13">
        <f t="shared" si="2"/>
        <v>12628911.42</v>
      </c>
      <c r="H14" s="13">
        <v>11366020.279999999</v>
      </c>
      <c r="I14" s="13">
        <v>1262891.1399999999</v>
      </c>
      <c r="J14" s="13">
        <f t="shared" si="1"/>
        <v>99.999354026089009</v>
      </c>
      <c r="K14" s="52">
        <f t="shared" si="5"/>
        <v>99.999298616060031</v>
      </c>
      <c r="L14" s="87">
        <f t="shared" si="5"/>
        <v>99.99985271911396</v>
      </c>
      <c r="M14" s="62"/>
    </row>
    <row r="15" spans="1:13" s="2" customFormat="1" ht="94.5" customHeight="1">
      <c r="A15" s="74" t="s">
        <v>272</v>
      </c>
      <c r="B15" s="77" t="s">
        <v>275</v>
      </c>
      <c r="C15" s="81" t="s">
        <v>7</v>
      </c>
      <c r="D15" s="75">
        <f>E15+F15</f>
        <v>109796717</v>
      </c>
      <c r="E15" s="75">
        <v>1598951</v>
      </c>
      <c r="F15" s="75">
        <v>108197766</v>
      </c>
      <c r="G15" s="75">
        <f>H15+I15</f>
        <v>41672636.950000003</v>
      </c>
      <c r="H15" s="75">
        <v>0</v>
      </c>
      <c r="I15" s="75">
        <v>41672636.950000003</v>
      </c>
      <c r="J15" s="75">
        <f t="shared" si="1"/>
        <v>37.95435609427193</v>
      </c>
      <c r="K15" s="21">
        <f t="shared" si="5"/>
        <v>0</v>
      </c>
      <c r="L15" s="76">
        <f t="shared" si="5"/>
        <v>38.515247117024579</v>
      </c>
      <c r="M15" s="62"/>
    </row>
    <row r="16" spans="1:13" s="2" customFormat="1" ht="102" customHeight="1">
      <c r="A16" s="41" t="s">
        <v>274</v>
      </c>
      <c r="B16" s="49" t="s">
        <v>275</v>
      </c>
      <c r="C16" s="25" t="s">
        <v>7</v>
      </c>
      <c r="D16" s="13">
        <f>E16+F16</f>
        <v>109796717</v>
      </c>
      <c r="E16" s="13">
        <v>1598951</v>
      </c>
      <c r="F16" s="13">
        <v>108197766</v>
      </c>
      <c r="G16" s="13">
        <f>H16+I16</f>
        <v>41672636.950000003</v>
      </c>
      <c r="H16" s="13">
        <v>0</v>
      </c>
      <c r="I16" s="13">
        <v>41672636.950000003</v>
      </c>
      <c r="J16" s="13">
        <f t="shared" si="1"/>
        <v>37.95435609427193</v>
      </c>
      <c r="K16" s="52">
        <v>0</v>
      </c>
      <c r="L16" s="87">
        <f>I16/F16*100</f>
        <v>38.515247117024579</v>
      </c>
      <c r="M16" s="62"/>
    </row>
    <row r="17" spans="1:13" s="2" customFormat="1" ht="70.5" hidden="1" customHeight="1">
      <c r="A17" s="41" t="s">
        <v>147</v>
      </c>
      <c r="B17" s="49" t="s">
        <v>64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3"/>
        <v>91.149448547389383</v>
      </c>
      <c r="M17" s="61" t="s">
        <v>257</v>
      </c>
    </row>
    <row r="18" spans="1:13" s="2" customFormat="1" ht="75.75" hidden="1" customHeight="1">
      <c r="A18" s="41" t="s">
        <v>148</v>
      </c>
      <c r="B18" s="49" t="s">
        <v>65</v>
      </c>
      <c r="C18" s="60" t="s">
        <v>3</v>
      </c>
      <c r="D18" s="13">
        <f t="shared" ref="D18:D25" si="6">E18+F18</f>
        <v>60000000</v>
      </c>
      <c r="E18" s="13">
        <v>0</v>
      </c>
      <c r="F18" s="13">
        <v>60000000</v>
      </c>
      <c r="G18" s="13">
        <f t="shared" ref="G18:G25" si="7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3"/>
        <v>0</v>
      </c>
      <c r="M18" s="62" t="s">
        <v>267</v>
      </c>
    </row>
    <row r="19" spans="1:13" s="2" customFormat="1" ht="51.75" hidden="1" customHeight="1">
      <c r="A19" s="41" t="s">
        <v>149</v>
      </c>
      <c r="B19" s="49" t="s">
        <v>66</v>
      </c>
      <c r="C19" s="60" t="s">
        <v>3</v>
      </c>
      <c r="D19" s="13">
        <f t="shared" si="6"/>
        <v>135269</v>
      </c>
      <c r="E19" s="13">
        <v>0</v>
      </c>
      <c r="F19" s="13">
        <v>135269</v>
      </c>
      <c r="G19" s="13">
        <f t="shared" si="7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3"/>
        <v>14.785353628695413</v>
      </c>
      <c r="M19" s="62" t="s">
        <v>258</v>
      </c>
    </row>
    <row r="20" spans="1:13" s="2" customFormat="1" ht="49.15" hidden="1" customHeight="1">
      <c r="A20" s="41" t="s">
        <v>150</v>
      </c>
      <c r="B20" s="49" t="s">
        <v>67</v>
      </c>
      <c r="C20" s="60" t="s">
        <v>3</v>
      </c>
      <c r="D20" s="13">
        <f t="shared" si="6"/>
        <v>8516537</v>
      </c>
      <c r="E20" s="13">
        <v>0</v>
      </c>
      <c r="F20" s="13">
        <v>8516537</v>
      </c>
      <c r="G20" s="13">
        <f t="shared" si="7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3"/>
        <v>99.999996477441471</v>
      </c>
      <c r="M20" s="62"/>
    </row>
    <row r="21" spans="1:13" s="2" customFormat="1" ht="50.25" hidden="1" customHeight="1">
      <c r="A21" s="41" t="s">
        <v>151</v>
      </c>
      <c r="B21" s="49" t="s">
        <v>68</v>
      </c>
      <c r="C21" s="60" t="s">
        <v>3</v>
      </c>
      <c r="D21" s="13">
        <f t="shared" si="6"/>
        <v>1204150</v>
      </c>
      <c r="E21" s="13">
        <v>0</v>
      </c>
      <c r="F21" s="13">
        <v>1204150</v>
      </c>
      <c r="G21" s="13">
        <f t="shared" si="7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3"/>
        <v>100</v>
      </c>
      <c r="M21" s="62"/>
    </row>
    <row r="22" spans="1:13" s="2" customFormat="1" ht="60.75" hidden="1" customHeight="1">
      <c r="A22" s="41" t="s">
        <v>152</v>
      </c>
      <c r="B22" s="49" t="s">
        <v>69</v>
      </c>
      <c r="C22" s="60" t="s">
        <v>3</v>
      </c>
      <c r="D22" s="13">
        <f t="shared" si="6"/>
        <v>206960</v>
      </c>
      <c r="E22" s="13">
        <v>0</v>
      </c>
      <c r="F22" s="13">
        <v>206960</v>
      </c>
      <c r="G22" s="13">
        <f t="shared" si="7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3"/>
        <v>100</v>
      </c>
      <c r="M22" s="62"/>
    </row>
    <row r="23" spans="1:13" s="2" customFormat="1" ht="114" hidden="1" customHeight="1">
      <c r="A23" s="41" t="s">
        <v>153</v>
      </c>
      <c r="B23" s="49" t="s">
        <v>70</v>
      </c>
      <c r="C23" s="60" t="s">
        <v>3</v>
      </c>
      <c r="D23" s="13">
        <f t="shared" si="6"/>
        <v>8530999</v>
      </c>
      <c r="E23" s="13">
        <v>0</v>
      </c>
      <c r="F23" s="13">
        <v>8530999</v>
      </c>
      <c r="G23" s="13">
        <f t="shared" si="7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3"/>
        <v>81.217505593424633</v>
      </c>
      <c r="M23" s="62" t="s">
        <v>259</v>
      </c>
    </row>
    <row r="24" spans="1:13" s="2" customFormat="1" ht="36.75" hidden="1" customHeight="1">
      <c r="A24" s="41" t="s">
        <v>154</v>
      </c>
      <c r="B24" s="49" t="s">
        <v>71</v>
      </c>
      <c r="C24" s="60" t="s">
        <v>3</v>
      </c>
      <c r="D24" s="13">
        <f t="shared" si="6"/>
        <v>3223917</v>
      </c>
      <c r="E24" s="13">
        <v>0</v>
      </c>
      <c r="F24" s="13">
        <v>3223917</v>
      </c>
      <c r="G24" s="13">
        <f t="shared" si="7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3"/>
        <v>89.70193153235644</v>
      </c>
      <c r="M24" s="62" t="s">
        <v>260</v>
      </c>
    </row>
    <row r="25" spans="1:13" s="2" customFormat="1" ht="79.5" hidden="1" customHeight="1">
      <c r="A25" s="41" t="s">
        <v>155</v>
      </c>
      <c r="B25" s="49" t="s">
        <v>58</v>
      </c>
      <c r="C25" s="60" t="s">
        <v>3</v>
      </c>
      <c r="D25" s="13">
        <f t="shared" si="6"/>
        <v>25779342</v>
      </c>
      <c r="E25" s="13">
        <v>18260371</v>
      </c>
      <c r="F25" s="13">
        <v>7518971</v>
      </c>
      <c r="G25" s="13">
        <f t="shared" si="7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3"/>
        <v>39.695018640183612</v>
      </c>
      <c r="M25" s="62" t="s">
        <v>261</v>
      </c>
    </row>
    <row r="26" spans="1:13" s="2" customFormat="1" ht="31.5" hidden="1" customHeight="1">
      <c r="A26" s="90" t="s">
        <v>13</v>
      </c>
      <c r="B26" s="91"/>
      <c r="C26" s="91"/>
      <c r="D26" s="91"/>
      <c r="E26" s="91"/>
      <c r="F26" s="91"/>
      <c r="G26" s="91"/>
      <c r="H26" s="91"/>
      <c r="I26" s="91"/>
      <c r="J26" s="92"/>
      <c r="K26" s="68"/>
      <c r="L26" s="79"/>
      <c r="M26" s="62"/>
    </row>
    <row r="27" spans="1:13" s="2" customFormat="1" ht="48" hidden="1" customHeight="1">
      <c r="A27" s="74" t="s">
        <v>156</v>
      </c>
      <c r="B27" s="93" t="s">
        <v>30</v>
      </c>
      <c r="C27" s="94"/>
      <c r="D27" s="75">
        <f t="shared" ref="D27:I27" si="8">D28+D30+D32</f>
        <v>64716900</v>
      </c>
      <c r="E27" s="75">
        <f t="shared" si="8"/>
        <v>0</v>
      </c>
      <c r="F27" s="75">
        <f t="shared" si="8"/>
        <v>64716900</v>
      </c>
      <c r="G27" s="75">
        <f t="shared" si="8"/>
        <v>52838834.920000002</v>
      </c>
      <c r="H27" s="75">
        <f t="shared" si="8"/>
        <v>0</v>
      </c>
      <c r="I27" s="75">
        <f t="shared" si="8"/>
        <v>52838834.920000002</v>
      </c>
      <c r="J27" s="20">
        <f>G27/D27*100</f>
        <v>81.646115496879489</v>
      </c>
      <c r="K27" s="22">
        <v>0</v>
      </c>
      <c r="L27" s="54">
        <f t="shared" ref="L27:L33" si="9">I27/F27*100</f>
        <v>81.646115496879489</v>
      </c>
      <c r="M27" s="62"/>
    </row>
    <row r="28" spans="1:13" s="2" customFormat="1" ht="48" hidden="1" customHeight="1">
      <c r="A28" s="74" t="s">
        <v>157</v>
      </c>
      <c r="B28" s="65" t="s">
        <v>72</v>
      </c>
      <c r="C28" s="25"/>
      <c r="D28" s="75">
        <f t="shared" ref="D28:I28" si="10">D29</f>
        <v>59716900</v>
      </c>
      <c r="E28" s="75">
        <f t="shared" si="10"/>
        <v>0</v>
      </c>
      <c r="F28" s="75">
        <f t="shared" si="10"/>
        <v>59716900</v>
      </c>
      <c r="G28" s="75">
        <f t="shared" si="10"/>
        <v>51217761.420000002</v>
      </c>
      <c r="H28" s="75">
        <f t="shared" si="10"/>
        <v>0</v>
      </c>
      <c r="I28" s="75">
        <f t="shared" si="10"/>
        <v>51217761.420000002</v>
      </c>
      <c r="J28" s="20">
        <f>G28/D28*100</f>
        <v>85.767615901026346</v>
      </c>
      <c r="K28" s="22">
        <v>0</v>
      </c>
      <c r="L28" s="54">
        <f t="shared" si="9"/>
        <v>85.767615901026346</v>
      </c>
      <c r="M28" s="62"/>
    </row>
    <row r="29" spans="1:13" s="2" customFormat="1" ht="51.75" hidden="1" customHeight="1">
      <c r="A29" s="41" t="s">
        <v>158</v>
      </c>
      <c r="B29" s="47" t="s">
        <v>62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9"/>
        <v>85.767615901026346</v>
      </c>
      <c r="M29" s="63"/>
    </row>
    <row r="30" spans="1:13" s="2" customFormat="1" ht="48" hidden="1" customHeight="1">
      <c r="A30" s="74" t="s">
        <v>159</v>
      </c>
      <c r="B30" s="65" t="s">
        <v>74</v>
      </c>
      <c r="C30" s="65"/>
      <c r="D30" s="75">
        <f t="shared" ref="D30:I30" si="11">D31</f>
        <v>2500000</v>
      </c>
      <c r="E30" s="75">
        <f t="shared" si="11"/>
        <v>0</v>
      </c>
      <c r="F30" s="75">
        <f t="shared" si="11"/>
        <v>2500000</v>
      </c>
      <c r="G30" s="75">
        <f t="shared" si="11"/>
        <v>0</v>
      </c>
      <c r="H30" s="75">
        <f t="shared" si="11"/>
        <v>0</v>
      </c>
      <c r="I30" s="75">
        <f t="shared" si="11"/>
        <v>0</v>
      </c>
      <c r="J30" s="20">
        <f>G30/D30*100</f>
        <v>0</v>
      </c>
      <c r="K30" s="22">
        <v>0</v>
      </c>
      <c r="L30" s="54">
        <f t="shared" si="9"/>
        <v>0</v>
      </c>
      <c r="M30" s="63"/>
    </row>
    <row r="31" spans="1:13" s="2" customFormat="1" ht="30.75" hidden="1" customHeight="1">
      <c r="A31" s="41" t="s">
        <v>160</v>
      </c>
      <c r="B31" s="47" t="s">
        <v>75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9"/>
        <v>0</v>
      </c>
      <c r="M31" s="63"/>
    </row>
    <row r="32" spans="1:13" s="2" customFormat="1" ht="64.5" hidden="1" customHeight="1">
      <c r="A32" s="74" t="s">
        <v>161</v>
      </c>
      <c r="B32" s="65" t="s">
        <v>76</v>
      </c>
      <c r="C32" s="81"/>
      <c r="D32" s="75">
        <f t="shared" ref="D32:I32" si="12">D33</f>
        <v>2500000</v>
      </c>
      <c r="E32" s="75">
        <f t="shared" si="12"/>
        <v>0</v>
      </c>
      <c r="F32" s="75">
        <f t="shared" si="12"/>
        <v>2500000</v>
      </c>
      <c r="G32" s="75">
        <f t="shared" si="12"/>
        <v>1621073.5</v>
      </c>
      <c r="H32" s="75">
        <f t="shared" si="12"/>
        <v>0</v>
      </c>
      <c r="I32" s="75">
        <f t="shared" si="12"/>
        <v>1621073.5</v>
      </c>
      <c r="J32" s="20">
        <v>0</v>
      </c>
      <c r="K32" s="22">
        <v>0</v>
      </c>
      <c r="L32" s="54">
        <f t="shared" si="9"/>
        <v>64.842939999999999</v>
      </c>
      <c r="M32" s="63"/>
    </row>
    <row r="33" spans="1:13" s="2" customFormat="1" ht="46.5" hidden="1" customHeight="1">
      <c r="A33" s="41" t="s">
        <v>162</v>
      </c>
      <c r="B33" s="47" t="s">
        <v>77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9"/>
        <v>64.842939999999999</v>
      </c>
      <c r="M33" s="63"/>
    </row>
    <row r="34" spans="1:13" s="3" customFormat="1" ht="35.25" hidden="1" customHeight="1">
      <c r="A34" s="90" t="s">
        <v>14</v>
      </c>
      <c r="B34" s="91"/>
      <c r="C34" s="91"/>
      <c r="D34" s="91"/>
      <c r="E34" s="91"/>
      <c r="F34" s="91"/>
      <c r="G34" s="91"/>
      <c r="H34" s="91"/>
      <c r="I34" s="91"/>
      <c r="J34" s="92"/>
      <c r="K34" s="68"/>
      <c r="L34" s="79"/>
      <c r="M34" s="64"/>
    </row>
    <row r="35" spans="1:13" s="1" customFormat="1" ht="47.25" hidden="1" customHeight="1">
      <c r="A35" s="74" t="s">
        <v>53</v>
      </c>
      <c r="B35" s="93" t="s">
        <v>31</v>
      </c>
      <c r="C35" s="94"/>
      <c r="D35" s="21">
        <f t="shared" ref="D35:I35" si="13">D36+D44</f>
        <v>947199160</v>
      </c>
      <c r="E35" s="21">
        <f t="shared" si="13"/>
        <v>502245460</v>
      </c>
      <c r="F35" s="21">
        <f t="shared" si="13"/>
        <v>444953700</v>
      </c>
      <c r="G35" s="21">
        <f t="shared" si="13"/>
        <v>774483910.88</v>
      </c>
      <c r="H35" s="21">
        <f t="shared" si="13"/>
        <v>449750460</v>
      </c>
      <c r="I35" s="21">
        <f t="shared" si="13"/>
        <v>324733450.88</v>
      </c>
      <c r="J35" s="82">
        <f t="shared" ref="J35:L36" si="14">G35/D35*100</f>
        <v>81.765688103017325</v>
      </c>
      <c r="K35" s="22">
        <f t="shared" si="14"/>
        <v>89.547939368132873</v>
      </c>
      <c r="L35" s="54">
        <f t="shared" si="14"/>
        <v>72.981402532443269</v>
      </c>
      <c r="M35" s="63"/>
    </row>
    <row r="36" spans="1:13" s="1" customFormat="1" ht="57.75" hidden="1" customHeight="1">
      <c r="A36" s="74" t="s">
        <v>20</v>
      </c>
      <c r="B36" s="65" t="s">
        <v>78</v>
      </c>
      <c r="C36" s="65"/>
      <c r="D36" s="21">
        <f t="shared" ref="D36:I36" si="15">SUM(D37:D43)</f>
        <v>309254983</v>
      </c>
      <c r="E36" s="21">
        <f t="shared" si="15"/>
        <v>6584460</v>
      </c>
      <c r="F36" s="21">
        <f t="shared" si="15"/>
        <v>302670523</v>
      </c>
      <c r="G36" s="21">
        <f t="shared" si="15"/>
        <v>205847368.87999997</v>
      </c>
      <c r="H36" s="21">
        <f t="shared" si="15"/>
        <v>3184460</v>
      </c>
      <c r="I36" s="21">
        <f t="shared" si="15"/>
        <v>202662908.87999997</v>
      </c>
      <c r="J36" s="82">
        <f t="shared" si="14"/>
        <v>66.562345053628434</v>
      </c>
      <c r="K36" s="22">
        <f t="shared" si="14"/>
        <v>48.363267450937506</v>
      </c>
      <c r="L36" s="54">
        <f t="shared" si="14"/>
        <v>66.958257735590578</v>
      </c>
      <c r="M36" s="63"/>
    </row>
    <row r="37" spans="1:13" s="1" customFormat="1" ht="51.75" hidden="1" customHeight="1">
      <c r="A37" s="41" t="s">
        <v>163</v>
      </c>
      <c r="B37" s="27" t="s">
        <v>61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6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164</v>
      </c>
      <c r="B38" s="27" t="s">
        <v>79</v>
      </c>
      <c r="C38" s="23" t="s">
        <v>9</v>
      </c>
      <c r="D38" s="13">
        <f t="shared" ref="D38:D43" si="17">E38+F38</f>
        <v>327340</v>
      </c>
      <c r="E38" s="13">
        <v>0</v>
      </c>
      <c r="F38" s="13">
        <v>327340</v>
      </c>
      <c r="G38" s="52">
        <f t="shared" ref="G38:G43" si="18">H38+I38</f>
        <v>326812</v>
      </c>
      <c r="H38" s="52">
        <v>0</v>
      </c>
      <c r="I38" s="52">
        <v>326812</v>
      </c>
      <c r="J38" s="40">
        <f t="shared" si="16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165</v>
      </c>
      <c r="B39" s="47" t="s">
        <v>80</v>
      </c>
      <c r="C39" s="23" t="s">
        <v>9</v>
      </c>
      <c r="D39" s="13">
        <f t="shared" si="17"/>
        <v>421910</v>
      </c>
      <c r="E39" s="13">
        <v>0</v>
      </c>
      <c r="F39" s="13">
        <v>421910</v>
      </c>
      <c r="G39" s="52">
        <f t="shared" si="18"/>
        <v>421910</v>
      </c>
      <c r="H39" s="52">
        <v>0</v>
      </c>
      <c r="I39" s="52">
        <v>421910</v>
      </c>
      <c r="J39" s="40">
        <f t="shared" si="16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95" t="s">
        <v>166</v>
      </c>
      <c r="B40" s="88" t="s">
        <v>81</v>
      </c>
      <c r="C40" s="23" t="s">
        <v>9</v>
      </c>
      <c r="D40" s="13">
        <f t="shared" si="17"/>
        <v>17094452</v>
      </c>
      <c r="E40" s="13">
        <v>0</v>
      </c>
      <c r="F40" s="13">
        <v>17094452</v>
      </c>
      <c r="G40" s="52">
        <f t="shared" si="18"/>
        <v>14848410.26</v>
      </c>
      <c r="H40" s="52">
        <v>0</v>
      </c>
      <c r="I40" s="52">
        <v>14848410.26</v>
      </c>
      <c r="J40" s="40">
        <f t="shared" si="16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97"/>
      <c r="B41" s="89"/>
      <c r="C41" s="23" t="s">
        <v>8</v>
      </c>
      <c r="D41" s="13">
        <f t="shared" si="17"/>
        <v>1672040</v>
      </c>
      <c r="E41" s="13">
        <v>0</v>
      </c>
      <c r="F41" s="13">
        <v>1672040</v>
      </c>
      <c r="G41" s="52">
        <f t="shared" si="18"/>
        <v>1528743.2</v>
      </c>
      <c r="H41" s="52">
        <v>0</v>
      </c>
      <c r="I41" s="52">
        <v>1528743.2</v>
      </c>
      <c r="J41" s="40">
        <f t="shared" si="16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167</v>
      </c>
      <c r="B42" s="47" t="s">
        <v>36</v>
      </c>
      <c r="C42" s="23" t="s">
        <v>9</v>
      </c>
      <c r="D42" s="13">
        <f t="shared" si="17"/>
        <v>984460</v>
      </c>
      <c r="E42" s="13">
        <v>984460</v>
      </c>
      <c r="F42" s="13">
        <v>0</v>
      </c>
      <c r="G42" s="52">
        <f t="shared" si="18"/>
        <v>984460</v>
      </c>
      <c r="H42" s="52">
        <v>984460</v>
      </c>
      <c r="I42" s="52">
        <v>0</v>
      </c>
      <c r="J42" s="40">
        <f t="shared" si="16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168</v>
      </c>
      <c r="B43" s="47" t="s">
        <v>57</v>
      </c>
      <c r="C43" s="23" t="s">
        <v>9</v>
      </c>
      <c r="D43" s="13">
        <f t="shared" si="17"/>
        <v>5600000</v>
      </c>
      <c r="E43" s="13">
        <v>5600000</v>
      </c>
      <c r="F43" s="13">
        <v>0</v>
      </c>
      <c r="G43" s="52">
        <f t="shared" si="18"/>
        <v>2200000</v>
      </c>
      <c r="H43" s="52">
        <v>2200000</v>
      </c>
      <c r="I43" s="52">
        <v>0</v>
      </c>
      <c r="J43" s="40">
        <f t="shared" si="16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21</v>
      </c>
      <c r="B44" s="65" t="s">
        <v>82</v>
      </c>
      <c r="C44" s="68"/>
      <c r="D44" s="75">
        <f t="shared" ref="D44:I44" si="19">SUM(D45:D50)</f>
        <v>637944177</v>
      </c>
      <c r="E44" s="75">
        <f t="shared" si="19"/>
        <v>495661000</v>
      </c>
      <c r="F44" s="75">
        <f t="shared" si="19"/>
        <v>142283177</v>
      </c>
      <c r="G44" s="75">
        <f t="shared" si="19"/>
        <v>568636542</v>
      </c>
      <c r="H44" s="75">
        <f t="shared" si="19"/>
        <v>446566000</v>
      </c>
      <c r="I44" s="75">
        <f t="shared" si="19"/>
        <v>122070542</v>
      </c>
      <c r="J44" s="82">
        <f t="shared" si="16"/>
        <v>89.135783741153261</v>
      </c>
      <c r="K44" s="22">
        <f>H44/E44*100</f>
        <v>90.095044798763666</v>
      </c>
      <c r="L44" s="54">
        <f t="shared" ref="L44:L50" si="20">I44/F44*100</f>
        <v>85.794079506672801</v>
      </c>
      <c r="M44" s="57"/>
    </row>
    <row r="45" spans="1:13" s="1" customFormat="1" ht="45.75" hidden="1" customHeight="1">
      <c r="A45" s="41" t="s">
        <v>169</v>
      </c>
      <c r="B45" s="47" t="s">
        <v>83</v>
      </c>
      <c r="C45" s="23" t="s">
        <v>9</v>
      </c>
      <c r="D45" s="13">
        <f t="shared" ref="D45:D50" si="21">E45+F45</f>
        <v>2706783</v>
      </c>
      <c r="E45" s="13">
        <v>0</v>
      </c>
      <c r="F45" s="13">
        <v>2706783</v>
      </c>
      <c r="G45" s="52">
        <f t="shared" ref="G45:G50" si="22">H45+I45</f>
        <v>74981.22</v>
      </c>
      <c r="H45" s="52">
        <v>0</v>
      </c>
      <c r="I45" s="52">
        <v>74981.22</v>
      </c>
      <c r="J45" s="40">
        <f t="shared" si="16"/>
        <v>2.7701230575188331</v>
      </c>
      <c r="K45" s="45">
        <v>0</v>
      </c>
      <c r="L45" s="78">
        <f t="shared" si="20"/>
        <v>2.7701230575188331</v>
      </c>
      <c r="M45" s="57"/>
    </row>
    <row r="46" spans="1:13" s="1" customFormat="1" ht="45.75" hidden="1" customHeight="1">
      <c r="A46" s="41" t="s">
        <v>170</v>
      </c>
      <c r="B46" s="47" t="s">
        <v>61</v>
      </c>
      <c r="C46" s="23" t="s">
        <v>9</v>
      </c>
      <c r="D46" s="13">
        <f t="shared" si="21"/>
        <v>18096060</v>
      </c>
      <c r="E46" s="13">
        <v>0</v>
      </c>
      <c r="F46" s="13">
        <v>18096060</v>
      </c>
      <c r="G46" s="52">
        <f t="shared" si="22"/>
        <v>15830562.77</v>
      </c>
      <c r="H46" s="52">
        <v>0</v>
      </c>
      <c r="I46" s="52">
        <v>15830562.77</v>
      </c>
      <c r="J46" s="40">
        <f t="shared" si="16"/>
        <v>87.480715525921099</v>
      </c>
      <c r="K46" s="45">
        <v>0</v>
      </c>
      <c r="L46" s="78">
        <f t="shared" si="20"/>
        <v>87.480715525921099</v>
      </c>
      <c r="M46" s="57"/>
    </row>
    <row r="47" spans="1:13" s="1" customFormat="1" ht="34.5" hidden="1" customHeight="1">
      <c r="A47" s="41" t="s">
        <v>171</v>
      </c>
      <c r="B47" s="47" t="s">
        <v>37</v>
      </c>
      <c r="C47" s="23" t="s">
        <v>3</v>
      </c>
      <c r="D47" s="13">
        <f t="shared" si="21"/>
        <v>560174170</v>
      </c>
      <c r="E47" s="13">
        <v>446566000</v>
      </c>
      <c r="F47" s="13">
        <v>113608170</v>
      </c>
      <c r="G47" s="51">
        <f t="shared" si="22"/>
        <v>552730998.00999999</v>
      </c>
      <c r="H47" s="52">
        <v>446566000</v>
      </c>
      <c r="I47" s="52">
        <v>106164998.01000001</v>
      </c>
      <c r="J47" s="40">
        <f t="shared" si="16"/>
        <v>98.671275401720152</v>
      </c>
      <c r="K47" s="45">
        <f>H47/E47*100</f>
        <v>100</v>
      </c>
      <c r="L47" s="78">
        <f t="shared" si="20"/>
        <v>93.448383166457134</v>
      </c>
      <c r="M47" s="57"/>
    </row>
    <row r="48" spans="1:13" s="1" customFormat="1" ht="46.5" hidden="1" customHeight="1">
      <c r="A48" s="41" t="s">
        <v>172</v>
      </c>
      <c r="B48" s="47" t="s">
        <v>84</v>
      </c>
      <c r="C48" s="23" t="s">
        <v>3</v>
      </c>
      <c r="D48" s="13">
        <f t="shared" si="21"/>
        <v>815320</v>
      </c>
      <c r="E48" s="13">
        <v>0</v>
      </c>
      <c r="F48" s="13">
        <v>815320</v>
      </c>
      <c r="G48" s="52">
        <f t="shared" si="22"/>
        <v>0</v>
      </c>
      <c r="H48" s="52">
        <v>0</v>
      </c>
      <c r="I48" s="52">
        <v>0</v>
      </c>
      <c r="J48" s="40">
        <f t="shared" si="16"/>
        <v>0</v>
      </c>
      <c r="K48" s="45">
        <v>0</v>
      </c>
      <c r="L48" s="78">
        <f t="shared" si="20"/>
        <v>0</v>
      </c>
      <c r="M48" s="57"/>
    </row>
    <row r="49" spans="1:13" s="1" customFormat="1" ht="42" hidden="1" customHeight="1">
      <c r="A49" s="41" t="s">
        <v>173</v>
      </c>
      <c r="B49" s="49" t="s">
        <v>38</v>
      </c>
      <c r="C49" s="23" t="s">
        <v>3</v>
      </c>
      <c r="D49" s="13">
        <f t="shared" si="21"/>
        <v>51967063</v>
      </c>
      <c r="E49" s="13">
        <v>49095000</v>
      </c>
      <c r="F49" s="13">
        <v>2872063</v>
      </c>
      <c r="G49" s="52">
        <f t="shared" si="22"/>
        <v>0</v>
      </c>
      <c r="H49" s="52">
        <v>0</v>
      </c>
      <c r="I49" s="52">
        <v>0</v>
      </c>
      <c r="J49" s="40">
        <f t="shared" si="16"/>
        <v>0</v>
      </c>
      <c r="K49" s="45">
        <f>H49/E49*100</f>
        <v>0</v>
      </c>
      <c r="L49" s="78">
        <f t="shared" si="20"/>
        <v>0</v>
      </c>
      <c r="M49" s="57"/>
    </row>
    <row r="50" spans="1:13" s="1" customFormat="1" ht="66.75" hidden="1" customHeight="1">
      <c r="A50" s="41" t="s">
        <v>174</v>
      </c>
      <c r="B50" s="49" t="s">
        <v>130</v>
      </c>
      <c r="C50" s="23" t="s">
        <v>3</v>
      </c>
      <c r="D50" s="13">
        <f t="shared" si="21"/>
        <v>4184781</v>
      </c>
      <c r="E50" s="13">
        <v>0</v>
      </c>
      <c r="F50" s="13">
        <v>4184781</v>
      </c>
      <c r="G50" s="52">
        <f t="shared" si="22"/>
        <v>0</v>
      </c>
      <c r="H50" s="52">
        <v>0</v>
      </c>
      <c r="I50" s="52">
        <v>0</v>
      </c>
      <c r="J50" s="40">
        <f t="shared" si="16"/>
        <v>0</v>
      </c>
      <c r="K50" s="45">
        <v>0</v>
      </c>
      <c r="L50" s="78">
        <f t="shared" si="20"/>
        <v>0</v>
      </c>
      <c r="M50" s="57"/>
    </row>
    <row r="51" spans="1:13" s="2" customFormat="1" ht="36.75" hidden="1" customHeight="1">
      <c r="A51" s="90" t="s">
        <v>11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2"/>
      <c r="M51" s="57"/>
    </row>
    <row r="52" spans="1:13" s="1" customFormat="1" ht="46.5" hidden="1" customHeight="1">
      <c r="A52" s="74" t="s">
        <v>175</v>
      </c>
      <c r="B52" s="93" t="s">
        <v>32</v>
      </c>
      <c r="C52" s="94"/>
      <c r="D52" s="21">
        <f t="shared" ref="D52:I52" si="23">D53+D62</f>
        <v>442709186</v>
      </c>
      <c r="E52" s="21">
        <f t="shared" si="23"/>
        <v>7856572</v>
      </c>
      <c r="F52" s="21">
        <f t="shared" si="23"/>
        <v>434852614</v>
      </c>
      <c r="G52" s="21">
        <f t="shared" si="23"/>
        <v>363544523.68000007</v>
      </c>
      <c r="H52" s="21">
        <f t="shared" si="23"/>
        <v>6513306.4100000001</v>
      </c>
      <c r="I52" s="21">
        <f t="shared" si="23"/>
        <v>357031217.27000004</v>
      </c>
      <c r="J52" s="82">
        <f t="shared" ref="J52:L53" si="24">G52/D52*100</f>
        <v>82.118134246258904</v>
      </c>
      <c r="K52" s="22">
        <f t="shared" si="24"/>
        <v>82.902650290737483</v>
      </c>
      <c r="L52" s="54">
        <f t="shared" si="24"/>
        <v>82.103960232834211</v>
      </c>
      <c r="M52" s="57"/>
    </row>
    <row r="53" spans="1:13" s="1" customFormat="1" ht="46.5" hidden="1" customHeight="1">
      <c r="A53" s="74" t="s">
        <v>176</v>
      </c>
      <c r="B53" s="65" t="s">
        <v>85</v>
      </c>
      <c r="C53" s="65"/>
      <c r="D53" s="21">
        <f t="shared" ref="D53:I53" si="25">SUM(D54:D61)</f>
        <v>421047586</v>
      </c>
      <c r="E53" s="21">
        <f t="shared" si="25"/>
        <v>7856572</v>
      </c>
      <c r="F53" s="21">
        <f t="shared" si="25"/>
        <v>413191014</v>
      </c>
      <c r="G53" s="21">
        <f t="shared" si="25"/>
        <v>345408973.45000005</v>
      </c>
      <c r="H53" s="21">
        <f t="shared" si="25"/>
        <v>6513306.4100000001</v>
      </c>
      <c r="I53" s="21">
        <f t="shared" si="25"/>
        <v>338895667.04000002</v>
      </c>
      <c r="J53" s="82">
        <f t="shared" si="24"/>
        <v>82.035614247649448</v>
      </c>
      <c r="K53" s="22">
        <f t="shared" si="24"/>
        <v>82.902650290737483</v>
      </c>
      <c r="L53" s="54">
        <f t="shared" si="24"/>
        <v>82.019128092654995</v>
      </c>
      <c r="M53" s="57"/>
    </row>
    <row r="54" spans="1:13" s="1" customFormat="1" ht="46.5" hidden="1" customHeight="1">
      <c r="A54" s="41" t="s">
        <v>177</v>
      </c>
      <c r="B54" s="47" t="s">
        <v>61</v>
      </c>
      <c r="C54" s="83" t="s">
        <v>25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6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178</v>
      </c>
      <c r="B55" s="84" t="s">
        <v>79</v>
      </c>
      <c r="C55" s="83" t="s">
        <v>25</v>
      </c>
      <c r="D55" s="52">
        <f t="shared" ref="D55:D61" si="27">E55+F55</f>
        <v>608090</v>
      </c>
      <c r="E55" s="13">
        <v>0</v>
      </c>
      <c r="F55" s="13">
        <v>608090</v>
      </c>
      <c r="G55" s="52">
        <f t="shared" ref="G55:G61" si="28">H55+I55</f>
        <v>608089.5</v>
      </c>
      <c r="H55" s="52">
        <v>0</v>
      </c>
      <c r="I55" s="52">
        <v>608089.5</v>
      </c>
      <c r="J55" s="40">
        <f t="shared" si="26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179</v>
      </c>
      <c r="B56" s="84" t="s">
        <v>86</v>
      </c>
      <c r="C56" s="83" t="s">
        <v>25</v>
      </c>
      <c r="D56" s="52">
        <f t="shared" si="27"/>
        <v>279373</v>
      </c>
      <c r="E56" s="13">
        <v>0</v>
      </c>
      <c r="F56" s="13">
        <v>279373</v>
      </c>
      <c r="G56" s="52">
        <f t="shared" si="28"/>
        <v>279373</v>
      </c>
      <c r="H56" s="52">
        <v>0</v>
      </c>
      <c r="I56" s="52">
        <v>279373</v>
      </c>
      <c r="J56" s="40">
        <f t="shared" si="26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180</v>
      </c>
      <c r="B57" s="84" t="s">
        <v>87</v>
      </c>
      <c r="C57" s="83" t="s">
        <v>25</v>
      </c>
      <c r="D57" s="52">
        <f t="shared" si="27"/>
        <v>1162847</v>
      </c>
      <c r="E57" s="13">
        <v>0</v>
      </c>
      <c r="F57" s="13">
        <v>1162847</v>
      </c>
      <c r="G57" s="52">
        <f t="shared" si="28"/>
        <v>1115966.75</v>
      </c>
      <c r="H57" s="52">
        <v>0</v>
      </c>
      <c r="I57" s="52">
        <v>1115966.75</v>
      </c>
      <c r="J57" s="40">
        <f t="shared" si="26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181</v>
      </c>
      <c r="B58" s="84" t="s">
        <v>36</v>
      </c>
      <c r="C58" s="83" t="s">
        <v>25</v>
      </c>
      <c r="D58" s="52">
        <f t="shared" si="27"/>
        <v>651872</v>
      </c>
      <c r="E58" s="13">
        <v>651872</v>
      </c>
      <c r="F58" s="13">
        <v>0</v>
      </c>
      <c r="G58" s="52">
        <f t="shared" si="28"/>
        <v>651872</v>
      </c>
      <c r="H58" s="52">
        <v>651872</v>
      </c>
      <c r="I58" s="52">
        <v>0</v>
      </c>
      <c r="J58" s="40">
        <f t="shared" si="26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182</v>
      </c>
      <c r="B59" s="84" t="s">
        <v>88</v>
      </c>
      <c r="C59" s="83" t="s">
        <v>25</v>
      </c>
      <c r="D59" s="52">
        <f t="shared" si="27"/>
        <v>3189200</v>
      </c>
      <c r="E59" s="13">
        <v>3189200</v>
      </c>
      <c r="F59" s="13">
        <v>0</v>
      </c>
      <c r="G59" s="52">
        <f t="shared" si="28"/>
        <v>2668934.41</v>
      </c>
      <c r="H59" s="52">
        <v>2668934.41</v>
      </c>
      <c r="I59" s="52">
        <v>0</v>
      </c>
      <c r="J59" s="40">
        <f t="shared" si="26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183</v>
      </c>
      <c r="B60" s="84" t="s">
        <v>89</v>
      </c>
      <c r="C60" s="83" t="s">
        <v>25</v>
      </c>
      <c r="D60" s="52">
        <f t="shared" si="27"/>
        <v>907500</v>
      </c>
      <c r="E60" s="13">
        <v>907500</v>
      </c>
      <c r="F60" s="13">
        <v>0</v>
      </c>
      <c r="G60" s="52">
        <f t="shared" si="28"/>
        <v>907500</v>
      </c>
      <c r="H60" s="52">
        <v>907500</v>
      </c>
      <c r="I60" s="52">
        <v>0</v>
      </c>
      <c r="J60" s="40">
        <f t="shared" si="26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184</v>
      </c>
      <c r="B61" s="84" t="s">
        <v>57</v>
      </c>
      <c r="C61" s="83" t="s">
        <v>25</v>
      </c>
      <c r="D61" s="52">
        <f t="shared" si="27"/>
        <v>3108000</v>
      </c>
      <c r="E61" s="13">
        <v>3108000</v>
      </c>
      <c r="F61" s="13">
        <v>0</v>
      </c>
      <c r="G61" s="52">
        <f t="shared" si="28"/>
        <v>2285000</v>
      </c>
      <c r="H61" s="52">
        <v>2285000</v>
      </c>
      <c r="I61" s="52">
        <v>0</v>
      </c>
      <c r="J61" s="40">
        <f t="shared" si="26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185</v>
      </c>
      <c r="B62" s="24" t="s">
        <v>60</v>
      </c>
      <c r="C62" s="26"/>
      <c r="D62" s="75">
        <f t="shared" ref="D62:I62" si="29">D63</f>
        <v>21661600</v>
      </c>
      <c r="E62" s="75">
        <f t="shared" si="29"/>
        <v>0</v>
      </c>
      <c r="F62" s="75">
        <f t="shared" si="29"/>
        <v>21661600</v>
      </c>
      <c r="G62" s="75">
        <f t="shared" si="29"/>
        <v>18135550.23</v>
      </c>
      <c r="H62" s="75">
        <f t="shared" si="29"/>
        <v>0</v>
      </c>
      <c r="I62" s="75">
        <f t="shared" si="29"/>
        <v>18135550.23</v>
      </c>
      <c r="J62" s="82">
        <f t="shared" si="26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186</v>
      </c>
      <c r="B63" s="84" t="s">
        <v>62</v>
      </c>
      <c r="C63" s="83" t="s">
        <v>25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6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90" t="s">
        <v>12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2"/>
      <c r="M64" s="57"/>
    </row>
    <row r="65" spans="1:13" s="1" customFormat="1" ht="46.5" hidden="1" customHeight="1">
      <c r="A65" s="74" t="s">
        <v>215</v>
      </c>
      <c r="B65" s="93" t="s">
        <v>33</v>
      </c>
      <c r="C65" s="94"/>
      <c r="D65" s="21">
        <f t="shared" ref="D65:I65" si="30">D66+D98+D99+D103+D110</f>
        <v>3150009334</v>
      </c>
      <c r="E65" s="21">
        <f t="shared" si="30"/>
        <v>2146071257</v>
      </c>
      <c r="F65" s="21">
        <f t="shared" si="30"/>
        <v>1003938077</v>
      </c>
      <c r="G65" s="21">
        <f t="shared" si="30"/>
        <v>2501336397.9299998</v>
      </c>
      <c r="H65" s="21">
        <f t="shared" si="30"/>
        <v>1739519150.2300005</v>
      </c>
      <c r="I65" s="21">
        <f t="shared" si="30"/>
        <v>761817247.70000017</v>
      </c>
      <c r="J65" s="22">
        <f t="shared" ref="J65:L80" si="31">G65/D65*100</f>
        <v>79.407269398586479</v>
      </c>
      <c r="K65" s="29">
        <f t="shared" si="31"/>
        <v>81.055982859659565</v>
      </c>
      <c r="L65" s="55">
        <f t="shared" si="31"/>
        <v>75.882892097935652</v>
      </c>
      <c r="M65" s="57"/>
    </row>
    <row r="66" spans="1:13" s="2" customFormat="1" ht="42" hidden="1" customHeight="1">
      <c r="A66" s="74" t="s">
        <v>216</v>
      </c>
      <c r="B66" s="65" t="s">
        <v>90</v>
      </c>
      <c r="C66" s="68"/>
      <c r="D66" s="75">
        <f t="shared" ref="D66:I66" si="32">D67+D68+D69+D70+D78+D89+D90+D91+D92+D93+D94+D95+D96+D97</f>
        <v>2965450763</v>
      </c>
      <c r="E66" s="75">
        <f t="shared" si="32"/>
        <v>2115117435</v>
      </c>
      <c r="F66" s="75">
        <f t="shared" si="32"/>
        <v>850333328</v>
      </c>
      <c r="G66" s="75">
        <f t="shared" si="32"/>
        <v>2338866794.9399996</v>
      </c>
      <c r="H66" s="75">
        <f t="shared" si="32"/>
        <v>1709859622.5200005</v>
      </c>
      <c r="I66" s="75">
        <f t="shared" si="32"/>
        <v>629007172.42000008</v>
      </c>
      <c r="J66" s="22">
        <f t="shared" si="31"/>
        <v>78.870532066224001</v>
      </c>
      <c r="K66" s="29">
        <f t="shared" si="31"/>
        <v>80.839937973467684</v>
      </c>
      <c r="L66" s="55">
        <f t="shared" si="31"/>
        <v>73.971835715229091</v>
      </c>
      <c r="M66" s="57"/>
    </row>
    <row r="67" spans="1:13" s="1" customFormat="1" ht="46.15" hidden="1" customHeight="1">
      <c r="A67" s="41" t="s">
        <v>217</v>
      </c>
      <c r="B67" s="84" t="s">
        <v>61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31"/>
        <v>76.318544962564488</v>
      </c>
      <c r="K67" s="28">
        <v>0</v>
      </c>
      <c r="L67" s="56">
        <f t="shared" si="31"/>
        <v>76.318544962564488</v>
      </c>
      <c r="M67" s="57"/>
    </row>
    <row r="68" spans="1:13" s="1" customFormat="1" ht="42" hidden="1" customHeight="1">
      <c r="A68" s="41" t="s">
        <v>218</v>
      </c>
      <c r="B68" s="84" t="s">
        <v>91</v>
      </c>
      <c r="C68" s="23" t="s">
        <v>8</v>
      </c>
      <c r="D68" s="13">
        <f t="shared" ref="D68:D97" si="33">E68+F68</f>
        <v>3979192</v>
      </c>
      <c r="E68" s="13">
        <v>0</v>
      </c>
      <c r="F68" s="13">
        <v>3979192</v>
      </c>
      <c r="G68" s="13">
        <f t="shared" ref="G68:G97" si="34">H68+I68</f>
        <v>2679201.6</v>
      </c>
      <c r="H68" s="13">
        <v>0</v>
      </c>
      <c r="I68" s="13">
        <v>2679201.6</v>
      </c>
      <c r="J68" s="45">
        <f t="shared" si="31"/>
        <v>67.330292179919951</v>
      </c>
      <c r="K68" s="28">
        <v>0</v>
      </c>
      <c r="L68" s="56">
        <f t="shared" si="31"/>
        <v>67.330292179919951</v>
      </c>
      <c r="M68" s="57"/>
    </row>
    <row r="69" spans="1:13" s="1" customFormat="1" ht="62.25" hidden="1" customHeight="1">
      <c r="A69" s="41" t="s">
        <v>219</v>
      </c>
      <c r="B69" s="84" t="s">
        <v>92</v>
      </c>
      <c r="C69" s="23" t="s">
        <v>8</v>
      </c>
      <c r="D69" s="13">
        <f t="shared" si="33"/>
        <v>90000</v>
      </c>
      <c r="E69" s="13">
        <v>0</v>
      </c>
      <c r="F69" s="13">
        <v>90000</v>
      </c>
      <c r="G69" s="13">
        <f t="shared" si="34"/>
        <v>90000</v>
      </c>
      <c r="H69" s="13">
        <v>0</v>
      </c>
      <c r="I69" s="13">
        <v>90000</v>
      </c>
      <c r="J69" s="45">
        <f t="shared" si="31"/>
        <v>100</v>
      </c>
      <c r="K69" s="28">
        <v>0</v>
      </c>
      <c r="L69" s="56">
        <f t="shared" si="31"/>
        <v>100</v>
      </c>
      <c r="M69" s="57"/>
    </row>
    <row r="70" spans="1:13" s="1" customFormat="1" ht="47.25" hidden="1" customHeight="1">
      <c r="A70" s="41" t="s">
        <v>220</v>
      </c>
      <c r="B70" s="84" t="s">
        <v>93</v>
      </c>
      <c r="C70" s="23" t="s">
        <v>8</v>
      </c>
      <c r="D70" s="13">
        <f t="shared" ref="D70:I70" si="35">SUM(D71:D77)</f>
        <v>149598931</v>
      </c>
      <c r="E70" s="13">
        <f t="shared" si="35"/>
        <v>146041235</v>
      </c>
      <c r="F70" s="13">
        <f t="shared" si="35"/>
        <v>3557696</v>
      </c>
      <c r="G70" s="13">
        <f t="shared" si="35"/>
        <v>131349859.50000001</v>
      </c>
      <c r="H70" s="13">
        <f t="shared" si="35"/>
        <v>129189853.21000001</v>
      </c>
      <c r="I70" s="13">
        <f t="shared" si="35"/>
        <v>2160006.29</v>
      </c>
      <c r="J70" s="45">
        <f t="shared" si="31"/>
        <v>87.801335625854179</v>
      </c>
      <c r="K70" s="28">
        <f>H70/E70*100</f>
        <v>88.461216594066741</v>
      </c>
      <c r="L70" s="56">
        <f t="shared" si="31"/>
        <v>60.71362730261383</v>
      </c>
      <c r="M70" s="57"/>
    </row>
    <row r="71" spans="1:13" s="1" customFormat="1" ht="30" hidden="1" customHeight="1">
      <c r="A71" s="95"/>
      <c r="B71" s="84" t="s">
        <v>253</v>
      </c>
      <c r="C71" s="23" t="s">
        <v>4</v>
      </c>
      <c r="D71" s="13">
        <f t="shared" si="33"/>
        <v>494037</v>
      </c>
      <c r="E71" s="13">
        <v>0</v>
      </c>
      <c r="F71" s="13">
        <v>494037</v>
      </c>
      <c r="G71" s="13">
        <f t="shared" si="34"/>
        <v>0</v>
      </c>
      <c r="H71" s="13">
        <v>0</v>
      </c>
      <c r="I71" s="13">
        <v>0</v>
      </c>
      <c r="J71" s="45">
        <f t="shared" si="31"/>
        <v>0</v>
      </c>
      <c r="K71" s="28">
        <v>0</v>
      </c>
      <c r="L71" s="56">
        <f t="shared" si="31"/>
        <v>0</v>
      </c>
      <c r="M71" s="57"/>
    </row>
    <row r="72" spans="1:13" s="1" customFormat="1" ht="29.25" hidden="1" customHeight="1">
      <c r="A72" s="96"/>
      <c r="B72" s="84" t="s">
        <v>95</v>
      </c>
      <c r="C72" s="23" t="s">
        <v>4</v>
      </c>
      <c r="D72" s="13">
        <f t="shared" si="33"/>
        <v>1115501</v>
      </c>
      <c r="E72" s="13">
        <v>0</v>
      </c>
      <c r="F72" s="13">
        <v>1115501</v>
      </c>
      <c r="G72" s="13">
        <f t="shared" si="34"/>
        <v>738592</v>
      </c>
      <c r="H72" s="13">
        <v>0</v>
      </c>
      <c r="I72" s="13">
        <v>738592</v>
      </c>
      <c r="J72" s="45">
        <f t="shared" si="31"/>
        <v>66.211684256670324</v>
      </c>
      <c r="K72" s="28">
        <v>0</v>
      </c>
      <c r="L72" s="56">
        <f t="shared" si="31"/>
        <v>66.211684256670324</v>
      </c>
      <c r="M72" s="57"/>
    </row>
    <row r="73" spans="1:13" s="2" customFormat="1" ht="28.15" hidden="1" customHeight="1">
      <c r="A73" s="96"/>
      <c r="B73" s="84" t="s">
        <v>96</v>
      </c>
      <c r="C73" s="23" t="s">
        <v>4</v>
      </c>
      <c r="D73" s="13">
        <f t="shared" si="33"/>
        <v>681784</v>
      </c>
      <c r="E73" s="13">
        <v>0</v>
      </c>
      <c r="F73" s="13">
        <v>681784</v>
      </c>
      <c r="G73" s="13">
        <f t="shared" si="34"/>
        <v>681784</v>
      </c>
      <c r="H73" s="13">
        <v>0</v>
      </c>
      <c r="I73" s="13">
        <v>681784</v>
      </c>
      <c r="J73" s="45">
        <f t="shared" si="31"/>
        <v>100</v>
      </c>
      <c r="K73" s="28">
        <v>0</v>
      </c>
      <c r="L73" s="56">
        <f t="shared" si="31"/>
        <v>100</v>
      </c>
      <c r="M73" s="57"/>
    </row>
    <row r="74" spans="1:13" s="2" customFormat="1" ht="28.15" hidden="1" customHeight="1">
      <c r="A74" s="96"/>
      <c r="B74" s="84" t="s">
        <v>94</v>
      </c>
      <c r="C74" s="23" t="s">
        <v>4</v>
      </c>
      <c r="D74" s="13">
        <f t="shared" si="33"/>
        <v>1266374</v>
      </c>
      <c r="E74" s="13">
        <v>0</v>
      </c>
      <c r="F74" s="13">
        <v>1266374</v>
      </c>
      <c r="G74" s="13">
        <f t="shared" si="34"/>
        <v>739630.29</v>
      </c>
      <c r="H74" s="13">
        <v>0</v>
      </c>
      <c r="I74" s="13">
        <v>739630.29</v>
      </c>
      <c r="J74" s="45">
        <f t="shared" si="31"/>
        <v>58.405359712059791</v>
      </c>
      <c r="K74" s="28">
        <v>0</v>
      </c>
      <c r="L74" s="56">
        <f t="shared" si="31"/>
        <v>58.405359712059791</v>
      </c>
      <c r="M74" s="57"/>
    </row>
    <row r="75" spans="1:13" s="2" customFormat="1" ht="41.25" hidden="1" customHeight="1">
      <c r="A75" s="96"/>
      <c r="B75" s="84" t="s">
        <v>103</v>
      </c>
      <c r="C75" s="23" t="s">
        <v>3</v>
      </c>
      <c r="D75" s="13">
        <f t="shared" si="33"/>
        <v>92670786</v>
      </c>
      <c r="E75" s="13">
        <v>92670786</v>
      </c>
      <c r="F75" s="13">
        <v>0</v>
      </c>
      <c r="G75" s="13">
        <f t="shared" si="34"/>
        <v>85777611.180000007</v>
      </c>
      <c r="H75" s="13">
        <v>85777611.180000007</v>
      </c>
      <c r="I75" s="13">
        <v>0</v>
      </c>
      <c r="J75" s="45">
        <f t="shared" si="31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96"/>
      <c r="B76" s="84" t="s">
        <v>102</v>
      </c>
      <c r="C76" s="23" t="s">
        <v>3</v>
      </c>
      <c r="D76" s="13">
        <f t="shared" si="33"/>
        <v>39930449</v>
      </c>
      <c r="E76" s="13">
        <v>39930449</v>
      </c>
      <c r="F76" s="13">
        <v>0</v>
      </c>
      <c r="G76" s="13">
        <f t="shared" si="34"/>
        <v>37986267.030000001</v>
      </c>
      <c r="H76" s="13">
        <v>37986267.030000001</v>
      </c>
      <c r="I76" s="13">
        <v>0</v>
      </c>
      <c r="J76" s="45">
        <f t="shared" si="31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97"/>
      <c r="B77" s="84" t="s">
        <v>211</v>
      </c>
      <c r="C77" s="23" t="s">
        <v>3</v>
      </c>
      <c r="D77" s="13">
        <f t="shared" si="33"/>
        <v>13440000</v>
      </c>
      <c r="E77" s="13">
        <v>13440000</v>
      </c>
      <c r="F77" s="13">
        <v>0</v>
      </c>
      <c r="G77" s="13">
        <f t="shared" si="34"/>
        <v>5425975</v>
      </c>
      <c r="H77" s="13">
        <v>5425975</v>
      </c>
      <c r="I77" s="13">
        <v>0</v>
      </c>
      <c r="J77" s="45">
        <f t="shared" si="31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221</v>
      </c>
      <c r="B78" s="84" t="s">
        <v>97</v>
      </c>
      <c r="C78" s="23"/>
      <c r="D78" s="13">
        <f t="shared" ref="D78:I78" si="36">SUM(D79:D88)</f>
        <v>63660807</v>
      </c>
      <c r="E78" s="13">
        <f t="shared" si="36"/>
        <v>0</v>
      </c>
      <c r="F78" s="13">
        <f t="shared" si="36"/>
        <v>63660807</v>
      </c>
      <c r="G78" s="13">
        <f t="shared" si="36"/>
        <v>29521672.830000002</v>
      </c>
      <c r="H78" s="13">
        <f t="shared" si="36"/>
        <v>0</v>
      </c>
      <c r="I78" s="13">
        <f t="shared" si="36"/>
        <v>29521672.830000002</v>
      </c>
      <c r="J78" s="45">
        <f t="shared" si="31"/>
        <v>46.373387679487003</v>
      </c>
      <c r="K78" s="28">
        <v>0</v>
      </c>
      <c r="L78" s="56">
        <f t="shared" ref="L78:L88" si="37">I78/F78*100</f>
        <v>46.373387679487003</v>
      </c>
      <c r="M78" s="57"/>
    </row>
    <row r="79" spans="1:13" s="2" customFormat="1" ht="42.75" hidden="1" customHeight="1">
      <c r="A79" s="95"/>
      <c r="B79" s="84" t="s">
        <v>100</v>
      </c>
      <c r="C79" s="23" t="s">
        <v>3</v>
      </c>
      <c r="D79" s="13">
        <f t="shared" si="33"/>
        <v>1915306</v>
      </c>
      <c r="E79" s="13">
        <v>0</v>
      </c>
      <c r="F79" s="13">
        <v>1915306</v>
      </c>
      <c r="G79" s="13">
        <f t="shared" si="34"/>
        <v>1254606</v>
      </c>
      <c r="H79" s="13">
        <v>0</v>
      </c>
      <c r="I79" s="13">
        <v>1254606</v>
      </c>
      <c r="J79" s="45">
        <f t="shared" si="31"/>
        <v>65.504206638521467</v>
      </c>
      <c r="K79" s="28">
        <v>0</v>
      </c>
      <c r="L79" s="56">
        <f t="shared" si="37"/>
        <v>65.504206638521467</v>
      </c>
      <c r="M79" s="57"/>
    </row>
    <row r="80" spans="1:13" s="2" customFormat="1" ht="42" hidden="1" customHeight="1">
      <c r="A80" s="96"/>
      <c r="B80" s="84" t="s">
        <v>101</v>
      </c>
      <c r="C80" s="23" t="s">
        <v>3</v>
      </c>
      <c r="D80" s="13">
        <f t="shared" si="33"/>
        <v>419600</v>
      </c>
      <c r="E80" s="13">
        <v>0</v>
      </c>
      <c r="F80" s="13">
        <v>419600</v>
      </c>
      <c r="G80" s="13">
        <f t="shared" si="34"/>
        <v>419600</v>
      </c>
      <c r="H80" s="13">
        <v>0</v>
      </c>
      <c r="I80" s="13">
        <v>419600</v>
      </c>
      <c r="J80" s="45">
        <f t="shared" si="31"/>
        <v>100</v>
      </c>
      <c r="K80" s="28">
        <v>0</v>
      </c>
      <c r="L80" s="56">
        <f t="shared" si="37"/>
        <v>100</v>
      </c>
      <c r="M80" s="57"/>
    </row>
    <row r="81" spans="1:13" s="2" customFormat="1" ht="60.6" hidden="1" customHeight="1">
      <c r="A81" s="96"/>
      <c r="B81" s="84" t="s">
        <v>124</v>
      </c>
      <c r="C81" s="23" t="s">
        <v>3</v>
      </c>
      <c r="D81" s="13">
        <f t="shared" si="33"/>
        <v>128766</v>
      </c>
      <c r="E81" s="13">
        <v>0</v>
      </c>
      <c r="F81" s="13">
        <v>128766</v>
      </c>
      <c r="G81" s="13">
        <f t="shared" si="34"/>
        <v>103012.8</v>
      </c>
      <c r="H81" s="13">
        <v>0</v>
      </c>
      <c r="I81" s="13">
        <v>103012.8</v>
      </c>
      <c r="J81" s="45">
        <f t="shared" ref="J81:J87" si="38">G81/D81*100</f>
        <v>80</v>
      </c>
      <c r="K81" s="28">
        <v>0</v>
      </c>
      <c r="L81" s="56">
        <f t="shared" si="37"/>
        <v>80</v>
      </c>
      <c r="M81" s="57"/>
    </row>
    <row r="82" spans="1:13" s="2" customFormat="1" ht="38.25" hidden="1" customHeight="1">
      <c r="A82" s="96"/>
      <c r="B82" s="84" t="s">
        <v>125</v>
      </c>
      <c r="C82" s="23" t="s">
        <v>3</v>
      </c>
      <c r="D82" s="13">
        <f t="shared" si="33"/>
        <v>11935293</v>
      </c>
      <c r="E82" s="13">
        <v>0</v>
      </c>
      <c r="F82" s="13">
        <v>11935293</v>
      </c>
      <c r="G82" s="13">
        <f t="shared" si="34"/>
        <v>6616280.9900000002</v>
      </c>
      <c r="H82" s="13">
        <v>0</v>
      </c>
      <c r="I82" s="13">
        <v>6616280.9900000002</v>
      </c>
      <c r="J82" s="45">
        <f t="shared" si="38"/>
        <v>55.434592095895766</v>
      </c>
      <c r="K82" s="28">
        <v>0</v>
      </c>
      <c r="L82" s="56">
        <f t="shared" si="37"/>
        <v>55.434592095895766</v>
      </c>
      <c r="M82" s="57"/>
    </row>
    <row r="83" spans="1:13" s="2" customFormat="1" ht="45.75" hidden="1" customHeight="1">
      <c r="A83" s="96"/>
      <c r="B83" s="84" t="s">
        <v>103</v>
      </c>
      <c r="C83" s="23" t="s">
        <v>3</v>
      </c>
      <c r="D83" s="13">
        <f t="shared" si="33"/>
        <v>28034000</v>
      </c>
      <c r="E83" s="13">
        <v>0</v>
      </c>
      <c r="F83" s="13">
        <v>28034000</v>
      </c>
      <c r="G83" s="13">
        <f t="shared" si="34"/>
        <v>17410319.949999999</v>
      </c>
      <c r="H83" s="13">
        <v>0</v>
      </c>
      <c r="I83" s="13">
        <v>17410319.949999999</v>
      </c>
      <c r="J83" s="45">
        <f t="shared" si="38"/>
        <v>62.104301740743381</v>
      </c>
      <c r="K83" s="28">
        <v>0</v>
      </c>
      <c r="L83" s="56">
        <f t="shared" si="37"/>
        <v>62.104301740743381</v>
      </c>
      <c r="M83" s="57"/>
    </row>
    <row r="84" spans="1:13" s="2" customFormat="1" ht="45" hidden="1" customHeight="1">
      <c r="A84" s="96"/>
      <c r="B84" s="84" t="s">
        <v>126</v>
      </c>
      <c r="C84" s="23" t="s">
        <v>3</v>
      </c>
      <c r="D84" s="13">
        <f t="shared" si="33"/>
        <v>1228360</v>
      </c>
      <c r="E84" s="13">
        <v>0</v>
      </c>
      <c r="F84" s="13">
        <v>1228360</v>
      </c>
      <c r="G84" s="13">
        <f t="shared" si="34"/>
        <v>956636.98</v>
      </c>
      <c r="H84" s="13">
        <v>0</v>
      </c>
      <c r="I84" s="13">
        <v>956636.98</v>
      </c>
      <c r="J84" s="45">
        <f t="shared" si="38"/>
        <v>77.879203165195861</v>
      </c>
      <c r="K84" s="28">
        <v>0</v>
      </c>
      <c r="L84" s="56">
        <f t="shared" si="37"/>
        <v>77.879203165195861</v>
      </c>
      <c r="M84" s="57"/>
    </row>
    <row r="85" spans="1:13" s="2" customFormat="1" ht="23.25" hidden="1" customHeight="1">
      <c r="A85" s="96"/>
      <c r="B85" s="84" t="s">
        <v>98</v>
      </c>
      <c r="C85" s="23" t="s">
        <v>3</v>
      </c>
      <c r="D85" s="13">
        <f t="shared" si="33"/>
        <v>73567</v>
      </c>
      <c r="E85" s="13">
        <v>0</v>
      </c>
      <c r="F85" s="13">
        <v>73567</v>
      </c>
      <c r="G85" s="13">
        <f t="shared" si="34"/>
        <v>73567</v>
      </c>
      <c r="H85" s="13">
        <v>0</v>
      </c>
      <c r="I85" s="13">
        <v>73567</v>
      </c>
      <c r="J85" s="45">
        <f t="shared" si="38"/>
        <v>100</v>
      </c>
      <c r="K85" s="28">
        <v>0</v>
      </c>
      <c r="L85" s="56">
        <f t="shared" si="37"/>
        <v>100</v>
      </c>
      <c r="M85" s="57"/>
    </row>
    <row r="86" spans="1:13" s="2" customFormat="1" ht="60" hidden="1" customHeight="1">
      <c r="A86" s="96"/>
      <c r="B86" s="84" t="s">
        <v>99</v>
      </c>
      <c r="C86" s="23" t="s">
        <v>3</v>
      </c>
      <c r="D86" s="13">
        <f t="shared" si="33"/>
        <v>2687650</v>
      </c>
      <c r="E86" s="13">
        <v>0</v>
      </c>
      <c r="F86" s="13">
        <v>2687650</v>
      </c>
      <c r="G86" s="13">
        <f t="shared" si="34"/>
        <v>2687649.11</v>
      </c>
      <c r="H86" s="13">
        <v>0</v>
      </c>
      <c r="I86" s="13">
        <v>2687649.11</v>
      </c>
      <c r="J86" s="45">
        <f t="shared" si="38"/>
        <v>99.999966885569165</v>
      </c>
      <c r="K86" s="28">
        <v>0</v>
      </c>
      <c r="L86" s="56">
        <f t="shared" si="37"/>
        <v>99.999966885569165</v>
      </c>
      <c r="M86" s="57"/>
    </row>
    <row r="87" spans="1:13" s="2" customFormat="1" ht="60" hidden="1" customHeight="1">
      <c r="A87" s="96"/>
      <c r="B87" s="84" t="s">
        <v>210</v>
      </c>
      <c r="C87" s="23" t="s">
        <v>3</v>
      </c>
      <c r="D87" s="13">
        <f t="shared" si="33"/>
        <v>5023059</v>
      </c>
      <c r="E87" s="13">
        <v>0</v>
      </c>
      <c r="F87" s="13">
        <v>5023059</v>
      </c>
      <c r="G87" s="13">
        <f t="shared" si="34"/>
        <v>0</v>
      </c>
      <c r="H87" s="13">
        <v>0</v>
      </c>
      <c r="I87" s="13">
        <v>0</v>
      </c>
      <c r="J87" s="45">
        <f t="shared" si="38"/>
        <v>0</v>
      </c>
      <c r="K87" s="28">
        <v>0</v>
      </c>
      <c r="L87" s="56">
        <f t="shared" si="37"/>
        <v>0</v>
      </c>
      <c r="M87" s="57"/>
    </row>
    <row r="88" spans="1:13" s="2" customFormat="1" ht="24.75" hidden="1" customHeight="1">
      <c r="A88" s="97"/>
      <c r="B88" s="84" t="s">
        <v>102</v>
      </c>
      <c r="C88" s="23"/>
      <c r="D88" s="13">
        <f t="shared" si="33"/>
        <v>12215206</v>
      </c>
      <c r="E88" s="13">
        <v>0</v>
      </c>
      <c r="F88" s="13">
        <v>12215206</v>
      </c>
      <c r="G88" s="13">
        <f t="shared" si="34"/>
        <v>0</v>
      </c>
      <c r="H88" s="13">
        <v>0</v>
      </c>
      <c r="I88" s="13">
        <v>0</v>
      </c>
      <c r="J88" s="45"/>
      <c r="K88" s="28"/>
      <c r="L88" s="56">
        <f t="shared" si="37"/>
        <v>0</v>
      </c>
      <c r="M88" s="57"/>
    </row>
    <row r="89" spans="1:13" s="2" customFormat="1" ht="42.75" hidden="1" customHeight="1">
      <c r="A89" s="41" t="s">
        <v>222</v>
      </c>
      <c r="B89" s="84" t="s">
        <v>212</v>
      </c>
      <c r="C89" s="23" t="s">
        <v>8</v>
      </c>
      <c r="D89" s="13">
        <f t="shared" si="33"/>
        <v>2581000</v>
      </c>
      <c r="E89" s="13">
        <v>2581000</v>
      </c>
      <c r="F89" s="13">
        <v>0</v>
      </c>
      <c r="G89" s="13">
        <f t="shared" si="34"/>
        <v>1895450</v>
      </c>
      <c r="H89" s="13">
        <v>1895450</v>
      </c>
      <c r="I89" s="13">
        <v>0</v>
      </c>
      <c r="J89" s="45">
        <f t="shared" ref="J89:K104" si="39">G89/D89*100</f>
        <v>73.438589693917095</v>
      </c>
      <c r="K89" s="28">
        <f t="shared" si="39"/>
        <v>73.438589693917095</v>
      </c>
      <c r="L89" s="56">
        <v>0</v>
      </c>
      <c r="M89" s="57"/>
    </row>
    <row r="90" spans="1:13" s="2" customFormat="1" ht="43.5" hidden="1" customHeight="1">
      <c r="A90" s="41" t="s">
        <v>223</v>
      </c>
      <c r="B90" s="84" t="s">
        <v>104</v>
      </c>
      <c r="C90" s="23" t="s">
        <v>8</v>
      </c>
      <c r="D90" s="13">
        <f t="shared" si="33"/>
        <v>1349493000</v>
      </c>
      <c r="E90" s="13">
        <v>1349493000</v>
      </c>
      <c r="F90" s="13">
        <v>0</v>
      </c>
      <c r="G90" s="13">
        <f t="shared" si="34"/>
        <v>1089064511.4200001</v>
      </c>
      <c r="H90" s="13">
        <v>1089064511.4200001</v>
      </c>
      <c r="I90" s="13">
        <v>0</v>
      </c>
      <c r="J90" s="45">
        <f t="shared" si="39"/>
        <v>80.701753282158563</v>
      </c>
      <c r="K90" s="28">
        <f t="shared" si="39"/>
        <v>80.701753282158563</v>
      </c>
      <c r="L90" s="56">
        <v>0</v>
      </c>
      <c r="M90" s="57"/>
    </row>
    <row r="91" spans="1:13" s="2" customFormat="1" ht="45" hidden="1" customHeight="1">
      <c r="A91" s="41" t="s">
        <v>224</v>
      </c>
      <c r="B91" s="84" t="s">
        <v>105</v>
      </c>
      <c r="C91" s="23" t="s">
        <v>8</v>
      </c>
      <c r="D91" s="13">
        <f t="shared" si="33"/>
        <v>433311000</v>
      </c>
      <c r="E91" s="13">
        <v>433311000</v>
      </c>
      <c r="F91" s="13">
        <v>0</v>
      </c>
      <c r="G91" s="13">
        <f t="shared" si="34"/>
        <v>343045685.13</v>
      </c>
      <c r="H91" s="13">
        <v>343045685.13</v>
      </c>
      <c r="I91" s="13">
        <v>0</v>
      </c>
      <c r="J91" s="45">
        <f t="shared" si="39"/>
        <v>79.168469097253464</v>
      </c>
      <c r="K91" s="28">
        <f t="shared" si="39"/>
        <v>79.168469097253464</v>
      </c>
      <c r="L91" s="56">
        <v>0</v>
      </c>
      <c r="M91" s="57"/>
    </row>
    <row r="92" spans="1:13" s="2" customFormat="1" ht="51" hidden="1" customHeight="1">
      <c r="A92" s="41" t="s">
        <v>225</v>
      </c>
      <c r="B92" s="84" t="s">
        <v>106</v>
      </c>
      <c r="C92" s="23" t="s">
        <v>8</v>
      </c>
      <c r="D92" s="13">
        <f t="shared" si="33"/>
        <v>108764000</v>
      </c>
      <c r="E92" s="13">
        <v>108764000</v>
      </c>
      <c r="F92" s="13">
        <v>0</v>
      </c>
      <c r="G92" s="13">
        <f t="shared" si="34"/>
        <v>82362323.430000007</v>
      </c>
      <c r="H92" s="13">
        <v>82362323.430000007</v>
      </c>
      <c r="I92" s="13">
        <v>0</v>
      </c>
      <c r="J92" s="45">
        <f t="shared" si="39"/>
        <v>75.725721222095558</v>
      </c>
      <c r="K92" s="28">
        <f t="shared" si="39"/>
        <v>75.725721222095558</v>
      </c>
      <c r="L92" s="56">
        <v>0</v>
      </c>
      <c r="M92" s="57"/>
    </row>
    <row r="93" spans="1:13" s="2" customFormat="1" ht="45" hidden="1" customHeight="1">
      <c r="A93" s="41" t="s">
        <v>226</v>
      </c>
      <c r="B93" s="84" t="s">
        <v>107</v>
      </c>
      <c r="C93" s="23" t="s">
        <v>8</v>
      </c>
      <c r="D93" s="13">
        <f t="shared" si="33"/>
        <v>2385000</v>
      </c>
      <c r="E93" s="13">
        <v>2385000</v>
      </c>
      <c r="F93" s="13">
        <v>0</v>
      </c>
      <c r="G93" s="13">
        <f t="shared" si="34"/>
        <v>1987611.52</v>
      </c>
      <c r="H93" s="13">
        <v>1987611.52</v>
      </c>
      <c r="I93" s="13">
        <v>0</v>
      </c>
      <c r="J93" s="45">
        <f t="shared" si="39"/>
        <v>83.338009224318654</v>
      </c>
      <c r="K93" s="28">
        <f t="shared" si="39"/>
        <v>83.338009224318654</v>
      </c>
      <c r="L93" s="56">
        <v>0</v>
      </c>
      <c r="M93" s="57"/>
    </row>
    <row r="94" spans="1:13" s="2" customFormat="1" ht="80.25" hidden="1" customHeight="1">
      <c r="A94" s="41" t="s">
        <v>227</v>
      </c>
      <c r="B94" s="84" t="s">
        <v>108</v>
      </c>
      <c r="C94" s="23" t="s">
        <v>8</v>
      </c>
      <c r="D94" s="13">
        <f t="shared" si="33"/>
        <v>54845000</v>
      </c>
      <c r="E94" s="13">
        <v>54845000</v>
      </c>
      <c r="F94" s="13">
        <v>0</v>
      </c>
      <c r="G94" s="13">
        <f t="shared" si="34"/>
        <v>47634225.969999999</v>
      </c>
      <c r="H94" s="13">
        <v>47634225.969999999</v>
      </c>
      <c r="I94" s="13">
        <v>0</v>
      </c>
      <c r="J94" s="45">
        <f t="shared" si="39"/>
        <v>86.852449576078044</v>
      </c>
      <c r="K94" s="28">
        <f t="shared" si="39"/>
        <v>86.852449576078044</v>
      </c>
      <c r="L94" s="56">
        <v>0</v>
      </c>
      <c r="M94" s="57"/>
    </row>
    <row r="95" spans="1:13" s="2" customFormat="1" ht="60" hidden="1" customHeight="1">
      <c r="A95" s="41" t="s">
        <v>228</v>
      </c>
      <c r="B95" s="84" t="s">
        <v>213</v>
      </c>
      <c r="C95" s="23" t="s">
        <v>8</v>
      </c>
      <c r="D95" s="13">
        <f t="shared" si="33"/>
        <v>2253000</v>
      </c>
      <c r="E95" s="13">
        <v>2253000</v>
      </c>
      <c r="F95" s="13">
        <v>0</v>
      </c>
      <c r="G95" s="13">
        <f t="shared" si="34"/>
        <v>1803000</v>
      </c>
      <c r="H95" s="13">
        <v>1803000</v>
      </c>
      <c r="I95" s="13">
        <v>0</v>
      </c>
      <c r="J95" s="45">
        <f t="shared" si="39"/>
        <v>80.026631158455402</v>
      </c>
      <c r="K95" s="28">
        <f t="shared" si="39"/>
        <v>80.026631158455402</v>
      </c>
      <c r="L95" s="56">
        <v>0</v>
      </c>
      <c r="M95" s="57"/>
    </row>
    <row r="96" spans="1:13" s="2" customFormat="1" ht="37.5" hidden="1" customHeight="1">
      <c r="A96" s="41" t="s">
        <v>229</v>
      </c>
      <c r="B96" s="84" t="s">
        <v>131</v>
      </c>
      <c r="C96" s="23" t="s">
        <v>8</v>
      </c>
      <c r="D96" s="13">
        <f t="shared" si="33"/>
        <v>2312300</v>
      </c>
      <c r="E96" s="13">
        <v>2312300</v>
      </c>
      <c r="F96" s="13">
        <v>0</v>
      </c>
      <c r="G96" s="13">
        <f t="shared" si="34"/>
        <v>2312299.2000000002</v>
      </c>
      <c r="H96" s="13">
        <v>2312299.2000000002</v>
      </c>
      <c r="I96" s="13">
        <v>0</v>
      </c>
      <c r="J96" s="45">
        <f t="shared" si="39"/>
        <v>99.999965402413196</v>
      </c>
      <c r="K96" s="28">
        <f t="shared" si="39"/>
        <v>99.999965402413196</v>
      </c>
      <c r="L96" s="56">
        <v>0</v>
      </c>
      <c r="M96" s="57"/>
    </row>
    <row r="97" spans="1:13" s="2" customFormat="1" ht="42.75" hidden="1" customHeight="1">
      <c r="A97" s="41" t="s">
        <v>230</v>
      </c>
      <c r="B97" s="84" t="s">
        <v>214</v>
      </c>
      <c r="C97" s="23" t="s">
        <v>8</v>
      </c>
      <c r="D97" s="13">
        <f t="shared" si="33"/>
        <v>13131900</v>
      </c>
      <c r="E97" s="13">
        <v>13131900</v>
      </c>
      <c r="F97" s="13">
        <v>0</v>
      </c>
      <c r="G97" s="13">
        <f t="shared" si="34"/>
        <v>10564662.640000001</v>
      </c>
      <c r="H97" s="13">
        <v>10564662.640000001</v>
      </c>
      <c r="I97" s="13">
        <v>0</v>
      </c>
      <c r="J97" s="45">
        <f t="shared" si="39"/>
        <v>80.450373822523773</v>
      </c>
      <c r="K97" s="28">
        <f t="shared" si="39"/>
        <v>80.450373822523773</v>
      </c>
      <c r="L97" s="56">
        <v>0</v>
      </c>
      <c r="M97" s="57"/>
    </row>
    <row r="98" spans="1:13" s="2" customFormat="1" ht="71.25" hidden="1" customHeight="1">
      <c r="A98" s="74" t="s">
        <v>231</v>
      </c>
      <c r="B98" s="24" t="s">
        <v>109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9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232</v>
      </c>
      <c r="B99" s="24" t="s">
        <v>110</v>
      </c>
      <c r="C99" s="68"/>
      <c r="D99" s="75">
        <f t="shared" ref="D99:I99" si="40">SUM(D100:D102)</f>
        <v>35531512</v>
      </c>
      <c r="E99" s="75">
        <f t="shared" si="40"/>
        <v>27389868</v>
      </c>
      <c r="F99" s="75">
        <f t="shared" si="40"/>
        <v>8141644</v>
      </c>
      <c r="G99" s="75">
        <f t="shared" si="40"/>
        <v>35395254.57</v>
      </c>
      <c r="H99" s="75">
        <f t="shared" si="40"/>
        <v>27380466.219999999</v>
      </c>
      <c r="I99" s="75">
        <f t="shared" si="40"/>
        <v>8014788.3499999996</v>
      </c>
      <c r="J99" s="22">
        <f t="shared" si="39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233</v>
      </c>
      <c r="B100" s="84" t="s">
        <v>79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9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234</v>
      </c>
      <c r="B101" s="84" t="s">
        <v>111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9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235</v>
      </c>
      <c r="B102" s="84" t="s">
        <v>112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9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236</v>
      </c>
      <c r="B103" s="24" t="s">
        <v>113</v>
      </c>
      <c r="C103" s="68"/>
      <c r="D103" s="75">
        <f t="shared" ref="D103:I103" si="41">SUM(D104:D109)</f>
        <v>39165359</v>
      </c>
      <c r="E103" s="75">
        <f t="shared" si="41"/>
        <v>3563954</v>
      </c>
      <c r="F103" s="75">
        <f t="shared" si="41"/>
        <v>35601405</v>
      </c>
      <c r="G103" s="75">
        <f t="shared" si="41"/>
        <v>31762798.57</v>
      </c>
      <c r="H103" s="75">
        <f t="shared" si="41"/>
        <v>2279061.4900000002</v>
      </c>
      <c r="I103" s="75">
        <f t="shared" si="41"/>
        <v>29483737.079999998</v>
      </c>
      <c r="J103" s="22">
        <f t="shared" si="39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237</v>
      </c>
      <c r="B104" s="84" t="s">
        <v>61</v>
      </c>
      <c r="C104" s="23" t="s">
        <v>8</v>
      </c>
      <c r="D104" s="13">
        <f t="shared" ref="D104:D109" si="42">E104+F104</f>
        <v>30118000</v>
      </c>
      <c r="E104" s="13">
        <v>0</v>
      </c>
      <c r="F104" s="13">
        <v>30118000</v>
      </c>
      <c r="G104" s="13">
        <f t="shared" ref="G104:G109" si="43">H104+I104</f>
        <v>24320662</v>
      </c>
      <c r="H104" s="13">
        <v>0</v>
      </c>
      <c r="I104" s="13">
        <v>24320662</v>
      </c>
      <c r="J104" s="45">
        <f t="shared" si="39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238</v>
      </c>
      <c r="B105" s="84" t="s">
        <v>114</v>
      </c>
      <c r="C105" s="23" t="s">
        <v>8</v>
      </c>
      <c r="D105" s="13">
        <f t="shared" si="42"/>
        <v>867635</v>
      </c>
      <c r="E105" s="13">
        <v>0</v>
      </c>
      <c r="F105" s="13">
        <v>867635</v>
      </c>
      <c r="G105" s="13">
        <f t="shared" si="43"/>
        <v>602805</v>
      </c>
      <c r="H105" s="13">
        <v>0</v>
      </c>
      <c r="I105" s="13">
        <v>602805</v>
      </c>
      <c r="J105" s="45">
        <f t="shared" ref="J105:J144" si="44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239</v>
      </c>
      <c r="B106" s="84" t="s">
        <v>115</v>
      </c>
      <c r="C106" s="23" t="s">
        <v>8</v>
      </c>
      <c r="D106" s="13">
        <f t="shared" si="42"/>
        <v>4615770</v>
      </c>
      <c r="E106" s="13">
        <v>0</v>
      </c>
      <c r="F106" s="13">
        <v>4615770</v>
      </c>
      <c r="G106" s="13">
        <f t="shared" si="43"/>
        <v>4560270.08</v>
      </c>
      <c r="H106" s="13">
        <v>0</v>
      </c>
      <c r="I106" s="13">
        <v>4560270.08</v>
      </c>
      <c r="J106" s="45">
        <f t="shared" si="44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240</v>
      </c>
      <c r="B107" s="84" t="s">
        <v>116</v>
      </c>
      <c r="C107" s="23" t="s">
        <v>8</v>
      </c>
      <c r="D107" s="13">
        <f t="shared" si="42"/>
        <v>230000</v>
      </c>
      <c r="E107" s="13">
        <v>230000</v>
      </c>
      <c r="F107" s="13">
        <v>0</v>
      </c>
      <c r="G107" s="13">
        <f t="shared" si="43"/>
        <v>230000</v>
      </c>
      <c r="H107" s="13">
        <v>230000</v>
      </c>
      <c r="I107" s="13">
        <v>0</v>
      </c>
      <c r="J107" s="45">
        <f t="shared" si="44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241</v>
      </c>
      <c r="B108" s="84" t="s">
        <v>117</v>
      </c>
      <c r="C108" s="23" t="s">
        <v>8</v>
      </c>
      <c r="D108" s="13">
        <f t="shared" si="42"/>
        <v>1683854</v>
      </c>
      <c r="E108" s="13">
        <v>1683854</v>
      </c>
      <c r="F108" s="13">
        <v>0</v>
      </c>
      <c r="G108" s="13">
        <f t="shared" si="43"/>
        <v>1649062.96</v>
      </c>
      <c r="H108" s="13">
        <v>1649062.96</v>
      </c>
      <c r="I108" s="13">
        <v>0</v>
      </c>
      <c r="J108" s="45">
        <f t="shared" si="44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242</v>
      </c>
      <c r="B109" s="84" t="s">
        <v>57</v>
      </c>
      <c r="C109" s="23" t="s">
        <v>8</v>
      </c>
      <c r="D109" s="13">
        <f t="shared" si="42"/>
        <v>1650100</v>
      </c>
      <c r="E109" s="13">
        <v>1650100</v>
      </c>
      <c r="F109" s="13">
        <v>0</v>
      </c>
      <c r="G109" s="13">
        <f t="shared" si="43"/>
        <v>399998.53</v>
      </c>
      <c r="H109" s="13">
        <v>399998.53</v>
      </c>
      <c r="I109" s="13">
        <v>0</v>
      </c>
      <c r="J109" s="45">
        <f t="shared" si="44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243</v>
      </c>
      <c r="B110" s="24" t="s">
        <v>118</v>
      </c>
      <c r="C110" s="68"/>
      <c r="D110" s="75">
        <f t="shared" ref="D110:I110" si="45">SUM(D111:D113)</f>
        <v>109541700</v>
      </c>
      <c r="E110" s="75">
        <f t="shared" si="45"/>
        <v>0</v>
      </c>
      <c r="F110" s="75">
        <f t="shared" si="45"/>
        <v>109541700</v>
      </c>
      <c r="G110" s="75">
        <f t="shared" si="45"/>
        <v>95041554.109999999</v>
      </c>
      <c r="H110" s="75">
        <f t="shared" si="45"/>
        <v>0</v>
      </c>
      <c r="I110" s="75">
        <f t="shared" si="45"/>
        <v>95041554.109999999</v>
      </c>
      <c r="J110" s="22">
        <f t="shared" si="44"/>
        <v>86.762898613039596</v>
      </c>
      <c r="K110" s="29">
        <v>0</v>
      </c>
      <c r="L110" s="55">
        <f t="shared" ref="L110:L118" si="46">I110/F110*100</f>
        <v>86.762898613039596</v>
      </c>
      <c r="M110" s="57"/>
    </row>
    <row r="111" spans="1:13" s="2" customFormat="1" ht="44.25" hidden="1" customHeight="1">
      <c r="A111" s="41" t="s">
        <v>244</v>
      </c>
      <c r="B111" s="84" t="s">
        <v>61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4"/>
        <v>86.020055777744858</v>
      </c>
      <c r="K111" s="28">
        <v>0</v>
      </c>
      <c r="L111" s="56">
        <f t="shared" si="46"/>
        <v>86.020055777744858</v>
      </c>
      <c r="M111" s="57"/>
    </row>
    <row r="112" spans="1:13" s="2" customFormat="1" ht="44.25" hidden="1" customHeight="1">
      <c r="A112" s="41" t="s">
        <v>245</v>
      </c>
      <c r="B112" s="84" t="s">
        <v>62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4"/>
        <v>87.64251455166071</v>
      </c>
      <c r="K112" s="28">
        <v>0</v>
      </c>
      <c r="L112" s="56">
        <f t="shared" si="46"/>
        <v>87.64251455166071</v>
      </c>
      <c r="M112" s="57"/>
    </row>
    <row r="113" spans="1:13" s="2" customFormat="1" ht="49.5" hidden="1" customHeight="1">
      <c r="A113" s="41" t="s">
        <v>246</v>
      </c>
      <c r="B113" s="84" t="s">
        <v>119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4"/>
        <v>100</v>
      </c>
      <c r="K113" s="28">
        <v>0</v>
      </c>
      <c r="L113" s="56">
        <f t="shared" si="46"/>
        <v>100</v>
      </c>
      <c r="M113" s="57"/>
    </row>
    <row r="114" spans="1:13" s="1" customFormat="1" ht="48.75" hidden="1" customHeight="1">
      <c r="A114" s="74" t="s">
        <v>22</v>
      </c>
      <c r="B114" s="65" t="s">
        <v>120</v>
      </c>
      <c r="C114" s="65"/>
      <c r="D114" s="75">
        <f t="shared" ref="D114:I114" si="47">SUM(D115:D119)</f>
        <v>99515209</v>
      </c>
      <c r="E114" s="75">
        <f t="shared" si="47"/>
        <v>1884500</v>
      </c>
      <c r="F114" s="75">
        <f t="shared" si="47"/>
        <v>97630709</v>
      </c>
      <c r="G114" s="75">
        <f t="shared" si="47"/>
        <v>73732609.829999998</v>
      </c>
      <c r="H114" s="75">
        <f t="shared" si="47"/>
        <v>1884430</v>
      </c>
      <c r="I114" s="75">
        <f t="shared" si="47"/>
        <v>71848179.829999998</v>
      </c>
      <c r="J114" s="82">
        <f t="shared" si="44"/>
        <v>74.091800209151941</v>
      </c>
      <c r="K114" s="29">
        <v>0</v>
      </c>
      <c r="L114" s="55">
        <f t="shared" si="46"/>
        <v>73.591783329157224</v>
      </c>
      <c r="M114" s="57"/>
    </row>
    <row r="115" spans="1:13" s="1" customFormat="1" ht="42.75" hidden="1" customHeight="1">
      <c r="A115" s="41" t="s">
        <v>73</v>
      </c>
      <c r="B115" s="47" t="s">
        <v>61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4"/>
        <v>84.00658036600268</v>
      </c>
      <c r="K115" s="28">
        <v>0</v>
      </c>
      <c r="L115" s="56">
        <f t="shared" si="46"/>
        <v>84.00658036600268</v>
      </c>
      <c r="M115" s="57"/>
    </row>
    <row r="116" spans="1:13" s="1" customFormat="1" ht="39" hidden="1" customHeight="1">
      <c r="A116" s="41" t="s">
        <v>187</v>
      </c>
      <c r="B116" s="47" t="s">
        <v>62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4"/>
        <v>86.706777034061687</v>
      </c>
      <c r="K116" s="28">
        <v>0</v>
      </c>
      <c r="L116" s="56">
        <f t="shared" si="46"/>
        <v>86.706777034061687</v>
      </c>
      <c r="M116" s="57"/>
    </row>
    <row r="117" spans="1:13" s="1" customFormat="1" ht="45" hidden="1" customHeight="1">
      <c r="A117" s="41" t="s">
        <v>188</v>
      </c>
      <c r="B117" s="47" t="s">
        <v>119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4"/>
        <v>92.556240000000003</v>
      </c>
      <c r="K117" s="28">
        <v>0</v>
      </c>
      <c r="L117" s="56">
        <f t="shared" si="46"/>
        <v>92.556240000000003</v>
      </c>
      <c r="M117" s="57"/>
    </row>
    <row r="118" spans="1:13" s="1" customFormat="1" ht="48.75" hidden="1" customHeight="1">
      <c r="A118" s="41" t="s">
        <v>189</v>
      </c>
      <c r="B118" s="47" t="s">
        <v>39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4"/>
        <v>28.879099228231652</v>
      </c>
      <c r="K118" s="28">
        <v>0</v>
      </c>
      <c r="L118" s="56">
        <f t="shared" si="46"/>
        <v>28.879099228231652</v>
      </c>
      <c r="M118" s="57"/>
    </row>
    <row r="119" spans="1:13" s="1" customFormat="1" ht="48.75" hidden="1" customHeight="1">
      <c r="A119" s="41" t="s">
        <v>190</v>
      </c>
      <c r="B119" s="47" t="s">
        <v>121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4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191</v>
      </c>
      <c r="B120" s="100" t="s">
        <v>42</v>
      </c>
      <c r="C120" s="101"/>
      <c r="D120" s="75">
        <f t="shared" ref="D120:I120" si="48">SUM(D121:D124)</f>
        <v>2306449</v>
      </c>
      <c r="E120" s="75">
        <f t="shared" si="48"/>
        <v>0</v>
      </c>
      <c r="F120" s="75">
        <f t="shared" si="48"/>
        <v>2306449</v>
      </c>
      <c r="G120" s="75">
        <f t="shared" si="48"/>
        <v>1668492.0699999998</v>
      </c>
      <c r="H120" s="75">
        <f t="shared" si="48"/>
        <v>0</v>
      </c>
      <c r="I120" s="75">
        <f t="shared" si="48"/>
        <v>1668492.0699999998</v>
      </c>
      <c r="J120" s="22">
        <f t="shared" si="44"/>
        <v>72.340297574323117</v>
      </c>
      <c r="K120" s="29">
        <v>0</v>
      </c>
      <c r="L120" s="55">
        <f t="shared" ref="L120:L136" si="49">I120/F120*100</f>
        <v>72.340297574323117</v>
      </c>
      <c r="M120" s="57"/>
    </row>
    <row r="121" spans="1:13" s="1" customFormat="1" ht="67.5" hidden="1" customHeight="1">
      <c r="A121" s="41" t="s">
        <v>192</v>
      </c>
      <c r="B121" s="86" t="s">
        <v>43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4"/>
        <v>79.999985946535929</v>
      </c>
      <c r="K121" s="28">
        <v>0</v>
      </c>
      <c r="L121" s="56">
        <f t="shared" si="49"/>
        <v>79.999985946535929</v>
      </c>
      <c r="M121" s="57"/>
    </row>
    <row r="122" spans="1:13" s="1" customFormat="1" ht="61.5" hidden="1" customHeight="1">
      <c r="A122" s="41" t="s">
        <v>193</v>
      </c>
      <c r="B122" s="86" t="s">
        <v>127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4"/>
        <v>61.600183417145097</v>
      </c>
      <c r="K122" s="28">
        <v>0</v>
      </c>
      <c r="L122" s="56">
        <f t="shared" si="49"/>
        <v>61.600183417145097</v>
      </c>
      <c r="M122" s="57"/>
    </row>
    <row r="123" spans="1:13" s="1" customFormat="1" ht="60.75" hidden="1" customHeight="1">
      <c r="A123" s="41" t="s">
        <v>194</v>
      </c>
      <c r="B123" s="86" t="s">
        <v>44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4"/>
        <v>53.826613691135286</v>
      </c>
      <c r="K123" s="28">
        <v>0</v>
      </c>
      <c r="L123" s="56">
        <f t="shared" si="49"/>
        <v>53.826613691135286</v>
      </c>
      <c r="M123" s="57"/>
    </row>
    <row r="124" spans="1:13" s="1" customFormat="1" ht="79.5" hidden="1" customHeight="1">
      <c r="A124" s="41" t="s">
        <v>195</v>
      </c>
      <c r="B124" s="86" t="s">
        <v>45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4"/>
        <v>100</v>
      </c>
      <c r="K124" s="28">
        <v>0</v>
      </c>
      <c r="L124" s="56">
        <f t="shared" si="49"/>
        <v>100</v>
      </c>
      <c r="M124" s="57"/>
    </row>
    <row r="125" spans="1:13" s="1" customFormat="1" ht="66" hidden="1" customHeight="1">
      <c r="A125" s="74" t="s">
        <v>196</v>
      </c>
      <c r="B125" s="100" t="s">
        <v>46</v>
      </c>
      <c r="C125" s="101"/>
      <c r="D125" s="75">
        <f t="shared" ref="D125:I125" si="50">SUM(D126:D127)</f>
        <v>2091600</v>
      </c>
      <c r="E125" s="75">
        <f t="shared" si="50"/>
        <v>0</v>
      </c>
      <c r="F125" s="75">
        <f t="shared" si="50"/>
        <v>2091600</v>
      </c>
      <c r="G125" s="75">
        <f t="shared" si="50"/>
        <v>1771075.6</v>
      </c>
      <c r="H125" s="75">
        <f t="shared" si="50"/>
        <v>0</v>
      </c>
      <c r="I125" s="75">
        <f t="shared" si="50"/>
        <v>1771075.6</v>
      </c>
      <c r="J125" s="22">
        <f t="shared" si="44"/>
        <v>84.675635876840701</v>
      </c>
      <c r="K125" s="29">
        <v>0</v>
      </c>
      <c r="L125" s="55">
        <f t="shared" si="49"/>
        <v>84.675635876840701</v>
      </c>
      <c r="M125" s="57"/>
    </row>
    <row r="126" spans="1:13" s="1" customFormat="1" ht="43.5" hidden="1" customHeight="1">
      <c r="A126" s="95" t="s">
        <v>23</v>
      </c>
      <c r="B126" s="104" t="s">
        <v>47</v>
      </c>
      <c r="C126" s="23" t="s">
        <v>35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4"/>
        <v>100</v>
      </c>
      <c r="K126" s="28">
        <v>0</v>
      </c>
      <c r="L126" s="56">
        <f t="shared" si="49"/>
        <v>100</v>
      </c>
      <c r="M126" s="57"/>
    </row>
    <row r="127" spans="1:13" s="1" customFormat="1" ht="41.25" hidden="1" customHeight="1">
      <c r="A127" s="97"/>
      <c r="B127" s="10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4"/>
        <v>70.637193111029688</v>
      </c>
      <c r="K127" s="28">
        <v>0</v>
      </c>
      <c r="L127" s="56">
        <f t="shared" si="49"/>
        <v>70.637193111029688</v>
      </c>
      <c r="M127" s="57"/>
    </row>
    <row r="128" spans="1:13" s="1" customFormat="1" ht="48" hidden="1" customHeight="1">
      <c r="A128" s="74" t="s">
        <v>197</v>
      </c>
      <c r="B128" s="100" t="s">
        <v>48</v>
      </c>
      <c r="C128" s="101"/>
      <c r="D128" s="75">
        <f t="shared" ref="D128:I128" si="51">D129+D135</f>
        <v>272584906</v>
      </c>
      <c r="E128" s="75">
        <f t="shared" si="51"/>
        <v>2589000</v>
      </c>
      <c r="F128" s="75">
        <f t="shared" si="51"/>
        <v>268833706</v>
      </c>
      <c r="G128" s="75">
        <f t="shared" si="51"/>
        <v>224438567.22</v>
      </c>
      <c r="H128" s="75">
        <f t="shared" si="51"/>
        <v>1350538.25</v>
      </c>
      <c r="I128" s="75">
        <f t="shared" si="51"/>
        <v>223088028.97</v>
      </c>
      <c r="J128" s="22">
        <f t="shared" si="44"/>
        <v>82.337122224955479</v>
      </c>
      <c r="K128" s="29">
        <f>H128/E128*100</f>
        <v>52.164474700656626</v>
      </c>
      <c r="L128" s="55">
        <f t="shared" si="49"/>
        <v>82.983652715779627</v>
      </c>
      <c r="M128" s="57"/>
    </row>
    <row r="129" spans="1:13" s="1" customFormat="1" ht="53.25" hidden="1" customHeight="1">
      <c r="A129" s="74" t="s">
        <v>198</v>
      </c>
      <c r="B129" s="46" t="s">
        <v>122</v>
      </c>
      <c r="C129" s="46"/>
      <c r="D129" s="75">
        <f t="shared" ref="D129:I129" si="52">SUM(D130:D134)</f>
        <v>265333706</v>
      </c>
      <c r="E129" s="75">
        <f t="shared" si="52"/>
        <v>0</v>
      </c>
      <c r="F129" s="75">
        <f t="shared" si="52"/>
        <v>265333706</v>
      </c>
      <c r="G129" s="75">
        <f t="shared" si="52"/>
        <v>220313028.97</v>
      </c>
      <c r="H129" s="75">
        <f t="shared" si="52"/>
        <v>0</v>
      </c>
      <c r="I129" s="75">
        <f t="shared" si="52"/>
        <v>220313028.97</v>
      </c>
      <c r="J129" s="22">
        <f t="shared" si="44"/>
        <v>83.032431985855581</v>
      </c>
      <c r="K129" s="29">
        <v>0</v>
      </c>
      <c r="L129" s="55">
        <f t="shared" si="49"/>
        <v>83.032431985855581</v>
      </c>
      <c r="M129" s="57"/>
    </row>
    <row r="130" spans="1:13" s="1" customFormat="1" ht="63.6" hidden="1" customHeight="1">
      <c r="A130" s="41" t="s">
        <v>199</v>
      </c>
      <c r="B130" s="86" t="s">
        <v>49</v>
      </c>
      <c r="C130" s="23" t="s">
        <v>35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4"/>
        <v>80.500583019144329</v>
      </c>
      <c r="K130" s="28">
        <v>0</v>
      </c>
      <c r="L130" s="56">
        <f t="shared" si="49"/>
        <v>80.500583019144329</v>
      </c>
      <c r="M130" s="57"/>
    </row>
    <row r="131" spans="1:13" s="1" customFormat="1" ht="64.5" hidden="1" customHeight="1">
      <c r="A131" s="41" t="s">
        <v>200</v>
      </c>
      <c r="B131" s="86" t="s">
        <v>50</v>
      </c>
      <c r="C131" s="23" t="s">
        <v>35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4"/>
        <v>86.554537599509459</v>
      </c>
      <c r="K131" s="28">
        <v>0</v>
      </c>
      <c r="L131" s="56">
        <f t="shared" si="49"/>
        <v>86.554537599509459</v>
      </c>
      <c r="M131" s="57"/>
    </row>
    <row r="132" spans="1:13" s="1" customFormat="1" ht="64.5" hidden="1" customHeight="1">
      <c r="A132" s="41" t="s">
        <v>201</v>
      </c>
      <c r="B132" s="86" t="s">
        <v>51</v>
      </c>
      <c r="C132" s="23" t="s">
        <v>35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4"/>
        <v>81.935392795405761</v>
      </c>
      <c r="K132" s="28">
        <v>0</v>
      </c>
      <c r="L132" s="56">
        <f t="shared" si="49"/>
        <v>81.935392795405761</v>
      </c>
      <c r="M132" s="57"/>
    </row>
    <row r="133" spans="1:13" s="1" customFormat="1" ht="44.25" hidden="1" customHeight="1">
      <c r="A133" s="41" t="s">
        <v>202</v>
      </c>
      <c r="B133" s="86" t="s">
        <v>128</v>
      </c>
      <c r="C133" s="23" t="s">
        <v>35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4"/>
        <v>0</v>
      </c>
      <c r="K133" s="28">
        <v>0</v>
      </c>
      <c r="L133" s="56">
        <f t="shared" si="49"/>
        <v>0</v>
      </c>
      <c r="M133" s="57"/>
    </row>
    <row r="134" spans="1:13" s="1" customFormat="1" ht="44.25" hidden="1" customHeight="1">
      <c r="A134" s="41" t="s">
        <v>205</v>
      </c>
      <c r="B134" s="86" t="s">
        <v>206</v>
      </c>
      <c r="C134" s="23" t="s">
        <v>35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4"/>
        <v>0</v>
      </c>
      <c r="K134" s="28">
        <v>0</v>
      </c>
      <c r="L134" s="56">
        <f t="shared" si="49"/>
        <v>0</v>
      </c>
      <c r="M134" s="57"/>
    </row>
    <row r="135" spans="1:13" s="2" customFormat="1" ht="48" hidden="1" customHeight="1">
      <c r="A135" s="74" t="s">
        <v>203</v>
      </c>
      <c r="B135" s="46" t="s">
        <v>123</v>
      </c>
      <c r="C135" s="68"/>
      <c r="D135" s="75">
        <f t="shared" ref="D135:I135" si="53">D136+D137</f>
        <v>7251200</v>
      </c>
      <c r="E135" s="75">
        <f t="shared" si="53"/>
        <v>2589000</v>
      </c>
      <c r="F135" s="75">
        <f t="shared" si="53"/>
        <v>3500000</v>
      </c>
      <c r="G135" s="75">
        <f t="shared" si="53"/>
        <v>4125538.25</v>
      </c>
      <c r="H135" s="75">
        <f t="shared" si="53"/>
        <v>1350538.25</v>
      </c>
      <c r="I135" s="75">
        <f t="shared" si="53"/>
        <v>2775000</v>
      </c>
      <c r="J135" s="22">
        <f t="shared" si="44"/>
        <v>56.89455883164166</v>
      </c>
      <c r="K135" s="29">
        <f>H135/E135*100</f>
        <v>52.164474700656626</v>
      </c>
      <c r="L135" s="55">
        <f t="shared" si="49"/>
        <v>79.285714285714278</v>
      </c>
      <c r="M135" s="57"/>
    </row>
    <row r="136" spans="1:13" s="1" customFormat="1" ht="58.5" hidden="1" customHeight="1">
      <c r="A136" s="41" t="s">
        <v>204</v>
      </c>
      <c r="B136" s="86" t="s">
        <v>52</v>
      </c>
      <c r="C136" s="23" t="s">
        <v>35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4"/>
        <v>67.7539538512071</v>
      </c>
      <c r="K136" s="28">
        <f>H136/E136*100</f>
        <v>52.164474700656626</v>
      </c>
      <c r="L136" s="56">
        <f t="shared" si="49"/>
        <v>79.285714285714278</v>
      </c>
      <c r="M136" s="57"/>
    </row>
    <row r="137" spans="1:13" s="1" customFormat="1" ht="58.5" hidden="1" customHeight="1">
      <c r="A137" s="41" t="s">
        <v>254</v>
      </c>
      <c r="B137" s="86" t="s">
        <v>255</v>
      </c>
      <c r="C137" s="23" t="s">
        <v>35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4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207</v>
      </c>
      <c r="B138" s="100" t="s">
        <v>54</v>
      </c>
      <c r="C138" s="101"/>
      <c r="D138" s="75">
        <f t="shared" ref="D138:I138" si="54">SUM(D139:D140)</f>
        <v>35947245</v>
      </c>
      <c r="E138" s="75">
        <f t="shared" si="54"/>
        <v>35947245</v>
      </c>
      <c r="F138" s="75">
        <f t="shared" si="54"/>
        <v>0</v>
      </c>
      <c r="G138" s="75">
        <f t="shared" si="54"/>
        <v>28652154.77</v>
      </c>
      <c r="H138" s="75">
        <f t="shared" si="54"/>
        <v>28652154.77</v>
      </c>
      <c r="I138" s="75">
        <f t="shared" si="54"/>
        <v>0</v>
      </c>
      <c r="J138" s="22">
        <f t="shared" si="44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208</v>
      </c>
      <c r="B139" s="86" t="s">
        <v>56</v>
      </c>
      <c r="C139" s="23" t="s">
        <v>35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4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209</v>
      </c>
      <c r="B140" s="86" t="s">
        <v>55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4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08" t="s">
        <v>247</v>
      </c>
      <c r="B141" s="109"/>
      <c r="C141" s="110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4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248</v>
      </c>
      <c r="B142" s="106" t="s">
        <v>249</v>
      </c>
      <c r="C142" s="107"/>
      <c r="D142" s="30">
        <f t="shared" ref="D142:I142" si="55">SUM(D143:D144)</f>
        <v>540000</v>
      </c>
      <c r="E142" s="30">
        <f t="shared" si="55"/>
        <v>0</v>
      </c>
      <c r="F142" s="30">
        <f t="shared" si="55"/>
        <v>0</v>
      </c>
      <c r="G142" s="30">
        <f t="shared" si="55"/>
        <v>342792</v>
      </c>
      <c r="H142" s="30">
        <f t="shared" si="55"/>
        <v>0</v>
      </c>
      <c r="I142" s="30">
        <f t="shared" si="55"/>
        <v>0</v>
      </c>
      <c r="J142" s="22">
        <f t="shared" si="44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250</v>
      </c>
      <c r="B143" s="34" t="s">
        <v>40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4"/>
        <v>90.44</v>
      </c>
      <c r="K143" s="28">
        <v>0</v>
      </c>
      <c r="L143" s="56">
        <v>0</v>
      </c>
      <c r="M143" s="59"/>
    </row>
    <row r="144" spans="1:13" ht="37.5" hidden="1">
      <c r="A144" s="31" t="s">
        <v>251</v>
      </c>
      <c r="B144" s="33" t="s">
        <v>41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4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1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25" t="s">
        <v>34</v>
      </c>
      <c r="B1" s="126"/>
      <c r="C1" s="126"/>
      <c r="D1" s="126"/>
      <c r="E1" s="126"/>
      <c r="F1" s="126"/>
      <c r="G1" s="126"/>
      <c r="H1" s="126"/>
      <c r="I1" s="126"/>
      <c r="J1" s="5"/>
      <c r="K1" s="5"/>
      <c r="L1" s="5"/>
    </row>
    <row r="2" spans="1:12" ht="18.75" customHeight="1">
      <c r="A2" s="127" t="s">
        <v>0</v>
      </c>
      <c r="B2" s="42" t="s">
        <v>1</v>
      </c>
      <c r="C2" s="129" t="s">
        <v>59</v>
      </c>
      <c r="D2" s="131" t="s">
        <v>252</v>
      </c>
      <c r="E2" s="131" t="s">
        <v>140</v>
      </c>
      <c r="F2" s="131" t="s">
        <v>141</v>
      </c>
      <c r="G2" s="131" t="s">
        <v>132</v>
      </c>
      <c r="H2" s="131" t="s">
        <v>129</v>
      </c>
      <c r="I2" s="131" t="s">
        <v>24</v>
      </c>
      <c r="J2" s="131" t="s">
        <v>134</v>
      </c>
      <c r="K2" s="131" t="s">
        <v>135</v>
      </c>
      <c r="L2" s="131" t="s">
        <v>133</v>
      </c>
    </row>
    <row r="3" spans="1:12" ht="83.25" customHeight="1">
      <c r="A3" s="128"/>
      <c r="B3" s="19" t="s">
        <v>2</v>
      </c>
      <c r="C3" s="130"/>
      <c r="D3" s="132"/>
      <c r="E3" s="132"/>
      <c r="F3" s="132"/>
      <c r="G3" s="132"/>
      <c r="H3" s="132"/>
      <c r="I3" s="132"/>
      <c r="J3" s="132"/>
      <c r="K3" s="132"/>
      <c r="L3" s="132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33" t="s">
        <v>136</v>
      </c>
      <c r="B5" s="134"/>
      <c r="C5" s="134"/>
      <c r="D5" s="134"/>
      <c r="E5" s="134"/>
      <c r="F5" s="134"/>
      <c r="G5" s="134"/>
      <c r="H5" s="134"/>
      <c r="I5" s="134"/>
      <c r="J5" s="135"/>
      <c r="K5" s="135"/>
      <c r="L5" s="136"/>
    </row>
    <row r="6" spans="1:12" ht="187.5">
      <c r="A6" s="41" t="s">
        <v>10</v>
      </c>
      <c r="B6" s="10" t="s">
        <v>137</v>
      </c>
      <c r="C6" s="11" t="s">
        <v>138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2015-11-18T10:56:55Z</cp:lastPrinted>
  <dcterms:created xsi:type="dcterms:W3CDTF">2012-05-22T08:33:39Z</dcterms:created>
  <dcterms:modified xsi:type="dcterms:W3CDTF">2015-11-18T10:57:22Z</dcterms:modified>
</cp:coreProperties>
</file>